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No drive/SD completos 2020/"/>
    </mc:Choice>
  </mc:AlternateContent>
  <xr:revisionPtr revIDLastSave="4" documentId="8_{52681A36-FF4B-4811-8D23-EA56C9E3F17D}" xr6:coauthVersionLast="47" xr6:coauthVersionMax="47" xr10:uidLastSave="{EA67F313-532B-4D41-9570-B08B1C24099A}"/>
  <workbookProtection workbookAlgorithmName="SHA-512" workbookHashValue="29O+M/OC1Yv2ATYobK+qaxE31Ah7fr8wlzKtLNkxN2xztLIFdMaWyYMBS0cACjstriUZH10mcaKP+ufq5IINag==" workbookSaltValue="xhbrSZMa2ddjEXTkreDu6g==" workbookSpinCount="100000" lockStructure="1"/>
  <bookViews>
    <workbookView xWindow="-120" yWindow="-120" windowWidth="20730" windowHeight="11160" tabRatio="851" activeTab="3" xr2:uid="{8FE937F7-5233-49E6-A3C7-B5BE0784864B}"/>
  </bookViews>
  <sheets>
    <sheet name="Fronteira Noroeste" sheetId="4" r:id="rId1"/>
    <sheet name="Missões" sheetId="1" r:id="rId2"/>
    <sheet name="Noroeste Colonial" sheetId="2" r:id="rId3"/>
    <sheet name="Celeiro" sheetId="3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27" i="3" l="1"/>
  <c r="AR26" i="3"/>
  <c r="AR25" i="3"/>
  <c r="AR24" i="3"/>
  <c r="AR23" i="3"/>
  <c r="AR22" i="3"/>
  <c r="AR21" i="3"/>
  <c r="AR20" i="3"/>
  <c r="AR19" i="3"/>
  <c r="AR18" i="3"/>
  <c r="AN31" i="3"/>
  <c r="V28" i="3"/>
  <c r="H31" i="3"/>
  <c r="F28" i="3"/>
  <c r="V28" i="2"/>
  <c r="X27" i="2"/>
  <c r="X28" i="2"/>
  <c r="X26" i="2"/>
  <c r="X25" i="2"/>
  <c r="X24" i="2"/>
  <c r="X23" i="2"/>
  <c r="X22" i="2"/>
  <c r="X21" i="2"/>
  <c r="X20" i="2"/>
  <c r="X19" i="2"/>
  <c r="X18" i="2"/>
  <c r="T28" i="2"/>
  <c r="T31" i="2"/>
  <c r="R28" i="2"/>
  <c r="P28" i="2"/>
  <c r="N28" i="2"/>
  <c r="N31" i="2"/>
  <c r="L28" i="2"/>
  <c r="J28" i="2"/>
  <c r="J31" i="2"/>
  <c r="H28" i="2"/>
  <c r="F28" i="2"/>
  <c r="D28" i="2"/>
  <c r="D31" i="2"/>
  <c r="AZ27" i="1"/>
  <c r="AZ26" i="1"/>
  <c r="AZ25" i="1"/>
  <c r="AZ24" i="1"/>
  <c r="AZ23" i="1"/>
  <c r="AZ22" i="1"/>
  <c r="AZ21" i="1"/>
  <c r="AZ20" i="1"/>
  <c r="AZ19" i="1"/>
  <c r="AZ18" i="1"/>
  <c r="AJ31" i="1"/>
  <c r="AF31" i="1"/>
  <c r="X31" i="1"/>
  <c r="R31" i="1"/>
  <c r="F31" i="1"/>
  <c r="AP27" i="4"/>
  <c r="AP26" i="4"/>
  <c r="AP25" i="4"/>
  <c r="AP24" i="4"/>
  <c r="AP23" i="4"/>
  <c r="AP22" i="4"/>
  <c r="AP21" i="4"/>
  <c r="AP20" i="4"/>
  <c r="AP19" i="4"/>
  <c r="AP18" i="4"/>
  <c r="AN31" i="4"/>
  <c r="AJ31" i="4"/>
  <c r="AD31" i="4"/>
  <c r="AB31" i="4"/>
  <c r="AA5" i="4"/>
  <c r="AA6" i="4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4" i="4"/>
  <c r="Y22" i="4"/>
  <c r="Y21" i="4"/>
  <c r="Z30" i="4"/>
  <c r="N31" i="4"/>
  <c r="F31" i="4"/>
  <c r="AR17" i="3"/>
  <c r="AR16" i="3"/>
  <c r="X17" i="2" l="1"/>
  <c r="X16" i="2"/>
  <c r="AZ17" i="1"/>
  <c r="AZ16" i="1"/>
  <c r="AP17" i="4"/>
  <c r="AP16" i="4"/>
  <c r="AR15" i="3" l="1"/>
  <c r="AR14" i="3"/>
  <c r="AZ15" i="1"/>
  <c r="AZ14" i="1"/>
  <c r="AP15" i="4"/>
  <c r="AP14" i="4"/>
  <c r="AD28" i="4"/>
  <c r="D28" i="3" l="1"/>
  <c r="E27" i="3" s="1"/>
  <c r="G27" i="3"/>
  <c r="H28" i="3"/>
  <c r="I20" i="3" s="1"/>
  <c r="J28" i="3"/>
  <c r="K27" i="3" s="1"/>
  <c r="L28" i="3"/>
  <c r="M27" i="3" s="1"/>
  <c r="N28" i="3"/>
  <c r="O27" i="3" s="1"/>
  <c r="P28" i="3"/>
  <c r="Q20" i="3" s="1"/>
  <c r="R28" i="3"/>
  <c r="S24" i="3" s="1"/>
  <c r="T28" i="3"/>
  <c r="U6" i="3" s="1"/>
  <c r="W20" i="3"/>
  <c r="X28" i="3"/>
  <c r="Z28" i="3"/>
  <c r="AA24" i="3" s="1"/>
  <c r="AB28" i="3"/>
  <c r="AC16" i="3" s="1"/>
  <c r="AD28" i="3"/>
  <c r="AE20" i="3" s="1"/>
  <c r="AF28" i="3"/>
  <c r="AH28" i="3"/>
  <c r="AI20" i="3" s="1"/>
  <c r="AJ28" i="3"/>
  <c r="AK16" i="3" s="1"/>
  <c r="AL28" i="3"/>
  <c r="AM4" i="3" s="1"/>
  <c r="AN28" i="3"/>
  <c r="AP28" i="3"/>
  <c r="AQ8" i="3" s="1"/>
  <c r="AR28" i="3"/>
  <c r="AS12" i="3" s="1"/>
  <c r="B28" i="3"/>
  <c r="C6" i="3" s="1"/>
  <c r="B28" i="2"/>
  <c r="C5" i="2" s="1"/>
  <c r="D28" i="1"/>
  <c r="E25" i="1" s="1"/>
  <c r="F28" i="1"/>
  <c r="G25" i="1" s="1"/>
  <c r="H28" i="1"/>
  <c r="I26" i="1" s="1"/>
  <c r="J28" i="1"/>
  <c r="K20" i="1" s="1"/>
  <c r="L28" i="1"/>
  <c r="M25" i="1" s="1"/>
  <c r="N28" i="1"/>
  <c r="O22" i="1" s="1"/>
  <c r="P28" i="1"/>
  <c r="Q24" i="1" s="1"/>
  <c r="R28" i="1"/>
  <c r="S20" i="1" s="1"/>
  <c r="T28" i="1"/>
  <c r="U24" i="1" s="1"/>
  <c r="V28" i="1"/>
  <c r="W20" i="1" s="1"/>
  <c r="X28" i="1"/>
  <c r="Y27" i="1" s="1"/>
  <c r="Z28" i="1"/>
  <c r="AA20" i="1" s="1"/>
  <c r="AB28" i="1"/>
  <c r="AC27" i="1" s="1"/>
  <c r="AD28" i="1"/>
  <c r="AE16" i="1" s="1"/>
  <c r="AF28" i="1"/>
  <c r="AG26" i="1" s="1"/>
  <c r="AH28" i="1"/>
  <c r="AI12" i="1" s="1"/>
  <c r="AJ28" i="1"/>
  <c r="AK24" i="1" s="1"/>
  <c r="AL28" i="1"/>
  <c r="AM20" i="1" s="1"/>
  <c r="AN28" i="1"/>
  <c r="AO26" i="1" s="1"/>
  <c r="AP28" i="1"/>
  <c r="AQ12" i="1" s="1"/>
  <c r="AR28" i="1"/>
  <c r="AS25" i="1" s="1"/>
  <c r="AT28" i="1"/>
  <c r="AU24" i="1" s="1"/>
  <c r="AV28" i="1"/>
  <c r="AW21" i="1" s="1"/>
  <c r="AX28" i="1"/>
  <c r="AY16" i="1" s="1"/>
  <c r="AZ28" i="1"/>
  <c r="BA27" i="1" s="1"/>
  <c r="B28" i="1"/>
  <c r="C25" i="1" s="1"/>
  <c r="AW4" i="1"/>
  <c r="W22" i="1"/>
  <c r="Q22" i="1"/>
  <c r="O16" i="1"/>
  <c r="I27" i="1"/>
  <c r="G26" i="1"/>
  <c r="G10" i="1"/>
  <c r="C22" i="1"/>
  <c r="C6" i="1"/>
  <c r="AE4" i="4"/>
  <c r="D28" i="4"/>
  <c r="E25" i="4" s="1"/>
  <c r="F28" i="4"/>
  <c r="G25" i="4" s="1"/>
  <c r="H28" i="4"/>
  <c r="I25" i="4" s="1"/>
  <c r="J28" i="4"/>
  <c r="K25" i="4" s="1"/>
  <c r="L28" i="4"/>
  <c r="M25" i="4" s="1"/>
  <c r="N28" i="4"/>
  <c r="O24" i="4" s="1"/>
  <c r="P28" i="4"/>
  <c r="Q24" i="4" s="1"/>
  <c r="R28" i="4"/>
  <c r="S24" i="4" s="1"/>
  <c r="T28" i="4"/>
  <c r="V28" i="4"/>
  <c r="W24" i="4" s="1"/>
  <c r="X28" i="4"/>
  <c r="Y16" i="4" s="1"/>
  <c r="Z28" i="4"/>
  <c r="AB28" i="4"/>
  <c r="AC16" i="4" s="1"/>
  <c r="AE24" i="4"/>
  <c r="AF28" i="4"/>
  <c r="AG16" i="4" s="1"/>
  <c r="AH28" i="4"/>
  <c r="AI24" i="4" s="1"/>
  <c r="AJ28" i="4"/>
  <c r="AL28" i="4"/>
  <c r="AM24" i="4" s="1"/>
  <c r="AN28" i="4"/>
  <c r="AO16" i="4" s="1"/>
  <c r="AP28" i="4"/>
  <c r="AQ16" i="4" s="1"/>
  <c r="B28" i="4"/>
  <c r="C5" i="4" s="1"/>
  <c r="AO7" i="1" l="1"/>
  <c r="AO15" i="1"/>
  <c r="AO11" i="1"/>
  <c r="AO19" i="1"/>
  <c r="Y5" i="1"/>
  <c r="Y16" i="1"/>
  <c r="Q6" i="1"/>
  <c r="Q14" i="1"/>
  <c r="I11" i="1"/>
  <c r="I19" i="1"/>
  <c r="I7" i="1"/>
  <c r="I15" i="1"/>
  <c r="I23" i="1"/>
  <c r="C14" i="1"/>
  <c r="W6" i="1"/>
  <c r="I5" i="1"/>
  <c r="I9" i="1"/>
  <c r="I13" i="1"/>
  <c r="I17" i="1"/>
  <c r="I21" i="1"/>
  <c r="I25" i="1"/>
  <c r="Q10" i="1"/>
  <c r="Q18" i="1"/>
  <c r="Q26" i="1"/>
  <c r="Y9" i="1"/>
  <c r="AO5" i="1"/>
  <c r="AO9" i="1"/>
  <c r="AO13" i="1"/>
  <c r="AO17" i="1"/>
  <c r="AO21" i="1"/>
  <c r="C10" i="1"/>
  <c r="C18" i="1"/>
  <c r="C26" i="1"/>
  <c r="G14" i="1"/>
  <c r="O8" i="1"/>
  <c r="O24" i="1"/>
  <c r="W14" i="1"/>
  <c r="AO23" i="1"/>
  <c r="I4" i="1"/>
  <c r="I6" i="1"/>
  <c r="I8" i="1"/>
  <c r="I10" i="1"/>
  <c r="I12" i="1"/>
  <c r="I14" i="1"/>
  <c r="I16" i="1"/>
  <c r="I18" i="1"/>
  <c r="I20" i="1"/>
  <c r="I22" i="1"/>
  <c r="I24" i="1"/>
  <c r="Q7" i="1"/>
  <c r="Q11" i="1"/>
  <c r="Q15" i="1"/>
  <c r="Q19" i="1"/>
  <c r="Q23" i="1"/>
  <c r="Q27" i="1"/>
  <c r="Y4" i="1"/>
  <c r="Y8" i="1"/>
  <c r="Y12" i="1"/>
  <c r="AO4" i="1"/>
  <c r="AO6" i="1"/>
  <c r="AO8" i="1"/>
  <c r="AO10" i="1"/>
  <c r="AO12" i="1"/>
  <c r="AO14" i="1"/>
  <c r="AO16" i="1"/>
  <c r="AO18" i="1"/>
  <c r="AO20" i="1"/>
  <c r="AO22" i="1"/>
  <c r="AO25" i="1"/>
  <c r="AY4" i="1"/>
  <c r="AW12" i="1"/>
  <c r="AW20" i="1"/>
  <c r="AW8" i="1"/>
  <c r="AO27" i="1"/>
  <c r="AO24" i="1"/>
  <c r="AK21" i="1"/>
  <c r="AI16" i="1"/>
  <c r="AI8" i="1"/>
  <c r="AG7" i="1"/>
  <c r="AG4" i="1"/>
  <c r="AG12" i="1"/>
  <c r="AG20" i="1"/>
  <c r="AG5" i="1"/>
  <c r="AG9" i="1"/>
  <c r="AG13" i="1"/>
  <c r="AG17" i="1"/>
  <c r="AG21" i="1"/>
  <c r="AG25" i="1"/>
  <c r="AG11" i="1"/>
  <c r="AG15" i="1"/>
  <c r="AG19" i="1"/>
  <c r="AG23" i="1"/>
  <c r="AG27" i="1"/>
  <c r="AG8" i="1"/>
  <c r="AG16" i="1"/>
  <c r="AG24" i="1"/>
  <c r="AG6" i="1"/>
  <c r="AG10" i="1"/>
  <c r="AG14" i="1"/>
  <c r="AG18" i="1"/>
  <c r="AG22" i="1"/>
  <c r="AE4" i="1"/>
  <c r="AE20" i="1"/>
  <c r="AC17" i="1"/>
  <c r="AA16" i="1"/>
  <c r="AA18" i="1"/>
  <c r="Y21" i="1"/>
  <c r="Y13" i="1"/>
  <c r="Y24" i="1"/>
  <c r="Y20" i="1"/>
  <c r="S24" i="1"/>
  <c r="S10" i="1"/>
  <c r="Q4" i="1"/>
  <c r="Q8" i="1"/>
  <c r="Q12" i="1"/>
  <c r="Q16" i="1"/>
  <c r="Q20" i="1"/>
  <c r="Q5" i="1"/>
  <c r="Q9" i="1"/>
  <c r="Q13" i="1"/>
  <c r="Q17" i="1"/>
  <c r="Q21" i="1"/>
  <c r="Q25" i="1"/>
  <c r="K14" i="1"/>
  <c r="K16" i="1"/>
  <c r="G18" i="1"/>
  <c r="G6" i="1"/>
  <c r="G22" i="1"/>
  <c r="G8" i="3"/>
  <c r="S26" i="3"/>
  <c r="U14" i="3"/>
  <c r="G16" i="3"/>
  <c r="AI4" i="3"/>
  <c r="S6" i="3"/>
  <c r="AS16" i="3"/>
  <c r="AC25" i="1"/>
  <c r="S14" i="1"/>
  <c r="AA6" i="1"/>
  <c r="AA26" i="1"/>
  <c r="AK5" i="1"/>
  <c r="AY8" i="1"/>
  <c r="S22" i="1"/>
  <c r="AA8" i="1"/>
  <c r="AC9" i="1"/>
  <c r="AK13" i="1"/>
  <c r="BA12" i="1"/>
  <c r="AC4" i="1"/>
  <c r="AK14" i="1"/>
  <c r="BA14" i="1"/>
  <c r="K6" i="1"/>
  <c r="K22" i="1"/>
  <c r="S6" i="1"/>
  <c r="S16" i="1"/>
  <c r="S26" i="1"/>
  <c r="AA10" i="1"/>
  <c r="AA22" i="1"/>
  <c r="AC5" i="1"/>
  <c r="AC13" i="1"/>
  <c r="AC21" i="1"/>
  <c r="AI20" i="1"/>
  <c r="AK9" i="1"/>
  <c r="AK17" i="1"/>
  <c r="AK25" i="1"/>
  <c r="AY20" i="1"/>
  <c r="BA22" i="1"/>
  <c r="AC12" i="1"/>
  <c r="AC20" i="1"/>
  <c r="AK6" i="1"/>
  <c r="AK22" i="1"/>
  <c r="E27" i="1"/>
  <c r="K8" i="1"/>
  <c r="S8" i="1"/>
  <c r="S18" i="1"/>
  <c r="AA14" i="1"/>
  <c r="AA24" i="1"/>
  <c r="AC8" i="1"/>
  <c r="AC16" i="1"/>
  <c r="AC24" i="1"/>
  <c r="AI4" i="1"/>
  <c r="AI24" i="1"/>
  <c r="AK10" i="1"/>
  <c r="AK18" i="1"/>
  <c r="AK26" i="1"/>
  <c r="BA6" i="1"/>
  <c r="G19" i="4"/>
  <c r="AM4" i="4"/>
  <c r="I10" i="4"/>
  <c r="I26" i="4"/>
  <c r="G8" i="4"/>
  <c r="C28" i="2"/>
  <c r="C20" i="2"/>
  <c r="C12" i="2"/>
  <c r="C26" i="2"/>
  <c r="C18" i="2"/>
  <c r="C10" i="2"/>
  <c r="C24" i="2"/>
  <c r="C16" i="2"/>
  <c r="C8" i="2"/>
  <c r="C22" i="2"/>
  <c r="C14" i="2"/>
  <c r="C6" i="2"/>
  <c r="AQ12" i="3"/>
  <c r="AQ20" i="3"/>
  <c r="AQ4" i="3"/>
  <c r="AQ24" i="3"/>
  <c r="AM20" i="3"/>
  <c r="AK12" i="3"/>
  <c r="AI24" i="3"/>
  <c r="AI8" i="3"/>
  <c r="AI12" i="3"/>
  <c r="AE4" i="3"/>
  <c r="AC12" i="3"/>
  <c r="AA8" i="3"/>
  <c r="AA12" i="3"/>
  <c r="AA20" i="3"/>
  <c r="AA4" i="3"/>
  <c r="W4" i="3"/>
  <c r="U8" i="3"/>
  <c r="U16" i="3"/>
  <c r="S8" i="3"/>
  <c r="S16" i="3"/>
  <c r="S18" i="3"/>
  <c r="S10" i="3"/>
  <c r="S22" i="3"/>
  <c r="S14" i="3"/>
  <c r="Q4" i="3"/>
  <c r="Q12" i="3"/>
  <c r="Q16" i="3"/>
  <c r="O12" i="3"/>
  <c r="O16" i="3"/>
  <c r="O4" i="3"/>
  <c r="O20" i="3"/>
  <c r="O8" i="3"/>
  <c r="O24" i="3"/>
  <c r="M24" i="3"/>
  <c r="M16" i="3"/>
  <c r="M8" i="3"/>
  <c r="M9" i="3"/>
  <c r="M17" i="3"/>
  <c r="M25" i="3"/>
  <c r="M4" i="3"/>
  <c r="M12" i="3"/>
  <c r="M20" i="3"/>
  <c r="M5" i="3"/>
  <c r="M13" i="3"/>
  <c r="M21" i="3"/>
  <c r="K14" i="3"/>
  <c r="K20" i="3"/>
  <c r="K4" i="3"/>
  <c r="K25" i="3"/>
  <c r="K9" i="3"/>
  <c r="K5" i="3"/>
  <c r="K10" i="3"/>
  <c r="K16" i="3"/>
  <c r="K21" i="3"/>
  <c r="K26" i="3"/>
  <c r="K6" i="3"/>
  <c r="K12" i="3"/>
  <c r="K17" i="3"/>
  <c r="K22" i="3"/>
  <c r="K8" i="3"/>
  <c r="K13" i="3"/>
  <c r="K18" i="3"/>
  <c r="K24" i="3"/>
  <c r="I4" i="3"/>
  <c r="I8" i="3"/>
  <c r="I24" i="3"/>
  <c r="I12" i="3"/>
  <c r="G24" i="3"/>
  <c r="G4" i="3"/>
  <c r="G20" i="3"/>
  <c r="G12" i="3"/>
  <c r="E17" i="3"/>
  <c r="E4" i="3"/>
  <c r="E12" i="3"/>
  <c r="E20" i="3"/>
  <c r="E9" i="3"/>
  <c r="E5" i="3"/>
  <c r="E13" i="3"/>
  <c r="E21" i="3"/>
  <c r="E25" i="3"/>
  <c r="E8" i="3"/>
  <c r="E16" i="3"/>
  <c r="E24" i="3"/>
  <c r="C21" i="3"/>
  <c r="C16" i="3"/>
  <c r="C27" i="3"/>
  <c r="C11" i="3"/>
  <c r="C25" i="3"/>
  <c r="C5" i="3"/>
  <c r="BA4" i="1"/>
  <c r="BA20" i="1"/>
  <c r="AW24" i="1"/>
  <c r="AW16" i="1"/>
  <c r="AW5" i="1"/>
  <c r="AW9" i="1"/>
  <c r="AW13" i="1"/>
  <c r="AW17" i="1"/>
  <c r="AW25" i="1"/>
  <c r="AW6" i="1"/>
  <c r="AW10" i="1"/>
  <c r="AW14" i="1"/>
  <c r="AW18" i="1"/>
  <c r="AW22" i="1"/>
  <c r="AW26" i="1"/>
  <c r="AW7" i="1"/>
  <c r="AW11" i="1"/>
  <c r="AW15" i="1"/>
  <c r="AW19" i="1"/>
  <c r="AW23" i="1"/>
  <c r="AW27" i="1"/>
  <c r="AU12" i="1"/>
  <c r="AS6" i="1"/>
  <c r="AS14" i="1"/>
  <c r="AS22" i="1"/>
  <c r="AS11" i="1"/>
  <c r="AS19" i="1"/>
  <c r="AS7" i="1"/>
  <c r="AS15" i="1"/>
  <c r="AS23" i="1"/>
  <c r="AS27" i="1"/>
  <c r="AS10" i="1"/>
  <c r="AS18" i="1"/>
  <c r="AS26" i="1"/>
  <c r="AQ24" i="1"/>
  <c r="AQ4" i="1"/>
  <c r="AQ16" i="1"/>
  <c r="AQ8" i="1"/>
  <c r="AQ20" i="1"/>
  <c r="AM8" i="1"/>
  <c r="AM24" i="1"/>
  <c r="Y17" i="1"/>
  <c r="Y25" i="1"/>
  <c r="Y6" i="1"/>
  <c r="Y10" i="1"/>
  <c r="Y14" i="1"/>
  <c r="Y18" i="1"/>
  <c r="Y22" i="1"/>
  <c r="Y26" i="1"/>
  <c r="Y7" i="1"/>
  <c r="Y11" i="1"/>
  <c r="Y15" i="1"/>
  <c r="Y19" i="1"/>
  <c r="Y23" i="1"/>
  <c r="U6" i="1"/>
  <c r="U14" i="1"/>
  <c r="U22" i="1"/>
  <c r="U9" i="1"/>
  <c r="U17" i="1"/>
  <c r="U10" i="1"/>
  <c r="U18" i="1"/>
  <c r="U26" i="1"/>
  <c r="U25" i="1"/>
  <c r="U5" i="1"/>
  <c r="U13" i="1"/>
  <c r="U21" i="1"/>
  <c r="M10" i="1"/>
  <c r="M18" i="1"/>
  <c r="M26" i="1"/>
  <c r="M7" i="1"/>
  <c r="M23" i="1"/>
  <c r="M11" i="1"/>
  <c r="M19" i="1"/>
  <c r="M27" i="1"/>
  <c r="M15" i="1"/>
  <c r="M6" i="1"/>
  <c r="M14" i="1"/>
  <c r="M22" i="1"/>
  <c r="K24" i="1"/>
  <c r="K10" i="1"/>
  <c r="K18" i="1"/>
  <c r="K26" i="1"/>
  <c r="K4" i="1"/>
  <c r="K12" i="1"/>
  <c r="E11" i="1"/>
  <c r="E19" i="1"/>
  <c r="E6" i="1"/>
  <c r="E14" i="1"/>
  <c r="E22" i="1"/>
  <c r="E7" i="1"/>
  <c r="E15" i="1"/>
  <c r="E23" i="1"/>
  <c r="E10" i="1"/>
  <c r="E18" i="1"/>
  <c r="E26" i="1"/>
  <c r="AO8" i="4"/>
  <c r="AO12" i="4"/>
  <c r="AO24" i="4"/>
  <c r="AM16" i="4"/>
  <c r="AM20" i="4"/>
  <c r="AI16" i="4"/>
  <c r="AG24" i="4"/>
  <c r="AG8" i="4"/>
  <c r="AG12" i="4"/>
  <c r="AE16" i="4"/>
  <c r="AE20" i="4"/>
  <c r="Y8" i="4"/>
  <c r="Y12" i="4"/>
  <c r="Y24" i="4"/>
  <c r="W4" i="4"/>
  <c r="W20" i="4"/>
  <c r="W16" i="4"/>
  <c r="S4" i="4"/>
  <c r="S16" i="4"/>
  <c r="Q7" i="4"/>
  <c r="Q12" i="4"/>
  <c r="Q20" i="4"/>
  <c r="Q23" i="4"/>
  <c r="Q15" i="4"/>
  <c r="Q4" i="4"/>
  <c r="O6" i="4"/>
  <c r="O14" i="4"/>
  <c r="O22" i="4"/>
  <c r="O7" i="4"/>
  <c r="O15" i="4"/>
  <c r="O23" i="4"/>
  <c r="O10" i="4"/>
  <c r="O18" i="4"/>
  <c r="O11" i="4"/>
  <c r="O19" i="4"/>
  <c r="K14" i="4"/>
  <c r="K18" i="4"/>
  <c r="K6" i="4"/>
  <c r="K22" i="4"/>
  <c r="K10" i="4"/>
  <c r="K26" i="4"/>
  <c r="I18" i="4"/>
  <c r="I11" i="4"/>
  <c r="I19" i="4"/>
  <c r="I27" i="4"/>
  <c r="I6" i="4"/>
  <c r="I14" i="4"/>
  <c r="I22" i="4"/>
  <c r="I7" i="4"/>
  <c r="I15" i="4"/>
  <c r="I23" i="4"/>
  <c r="G11" i="4"/>
  <c r="G14" i="4"/>
  <c r="G24" i="4"/>
  <c r="G22" i="4"/>
  <c r="G6" i="4"/>
  <c r="G16" i="4"/>
  <c r="G27" i="4"/>
  <c r="G4" i="4"/>
  <c r="G10" i="4"/>
  <c r="G15" i="4"/>
  <c r="G20" i="4"/>
  <c r="G26" i="4"/>
  <c r="G7" i="4"/>
  <c r="G12" i="4"/>
  <c r="G18" i="4"/>
  <c r="G23" i="4"/>
  <c r="C15" i="4"/>
  <c r="C27" i="4"/>
  <c r="C23" i="4"/>
  <c r="C19" i="4"/>
  <c r="AO27" i="3"/>
  <c r="AO23" i="3"/>
  <c r="AO19" i="3"/>
  <c r="AO15" i="3"/>
  <c r="AO11" i="3"/>
  <c r="AO7" i="3"/>
  <c r="AO26" i="3"/>
  <c r="AO22" i="3"/>
  <c r="AO18" i="3"/>
  <c r="AO14" i="3"/>
  <c r="AO10" i="3"/>
  <c r="AO6" i="3"/>
  <c r="AO25" i="3"/>
  <c r="AO21" i="3"/>
  <c r="AO17" i="3"/>
  <c r="AO13" i="3"/>
  <c r="AO9" i="3"/>
  <c r="AO5" i="3"/>
  <c r="AO24" i="3"/>
  <c r="AO8" i="3"/>
  <c r="AO20" i="3"/>
  <c r="AO4" i="3"/>
  <c r="AO16" i="3"/>
  <c r="AO12" i="3"/>
  <c r="AG27" i="3"/>
  <c r="AG23" i="3"/>
  <c r="AG19" i="3"/>
  <c r="AG15" i="3"/>
  <c r="AG11" i="3"/>
  <c r="AG7" i="3"/>
  <c r="AG26" i="3"/>
  <c r="AG22" i="3"/>
  <c r="AG18" i="3"/>
  <c r="AG14" i="3"/>
  <c r="AG10" i="3"/>
  <c r="AG6" i="3"/>
  <c r="AG25" i="3"/>
  <c r="AG21" i="3"/>
  <c r="AG17" i="3"/>
  <c r="AG13" i="3"/>
  <c r="AG9" i="3"/>
  <c r="AG5" i="3"/>
  <c r="AG24" i="3"/>
  <c r="AG8" i="3"/>
  <c r="AG20" i="3"/>
  <c r="AG4" i="3"/>
  <c r="AG16" i="3"/>
  <c r="AG12" i="3"/>
  <c r="Y27" i="3"/>
  <c r="Y23" i="3"/>
  <c r="Y19" i="3"/>
  <c r="Y15" i="3"/>
  <c r="Y11" i="3"/>
  <c r="Y7" i="3"/>
  <c r="Y26" i="3"/>
  <c r="Y22" i="3"/>
  <c r="Y18" i="3"/>
  <c r="Y14" i="3"/>
  <c r="Y10" i="3"/>
  <c r="Y6" i="3"/>
  <c r="Y25" i="3"/>
  <c r="Y21" i="3"/>
  <c r="Y17" i="3"/>
  <c r="Y13" i="3"/>
  <c r="Y9" i="3"/>
  <c r="Y5" i="3"/>
  <c r="Y24" i="3"/>
  <c r="Y8" i="3"/>
  <c r="Y20" i="3"/>
  <c r="Y4" i="3"/>
  <c r="Y16" i="3"/>
  <c r="Y12" i="3"/>
  <c r="Q27" i="3"/>
  <c r="Q23" i="3"/>
  <c r="Q19" i="3"/>
  <c r="Q15" i="3"/>
  <c r="Q11" i="3"/>
  <c r="Q7" i="3"/>
  <c r="Q26" i="3"/>
  <c r="Q22" i="3"/>
  <c r="Q18" i="3"/>
  <c r="Q14" i="3"/>
  <c r="Q10" i="3"/>
  <c r="Q6" i="3"/>
  <c r="Q25" i="3"/>
  <c r="Q21" i="3"/>
  <c r="Q17" i="3"/>
  <c r="Q13" i="3"/>
  <c r="Q9" i="3"/>
  <c r="Q5" i="3"/>
  <c r="I27" i="3"/>
  <c r="I23" i="3"/>
  <c r="I19" i="3"/>
  <c r="I15" i="3"/>
  <c r="I11" i="3"/>
  <c r="I7" i="3"/>
  <c r="I26" i="3"/>
  <c r="I22" i="3"/>
  <c r="I18" i="3"/>
  <c r="I14" i="3"/>
  <c r="I10" i="3"/>
  <c r="I6" i="3"/>
  <c r="I25" i="3"/>
  <c r="I21" i="3"/>
  <c r="I17" i="3"/>
  <c r="I13" i="3"/>
  <c r="I9" i="3"/>
  <c r="I5" i="3"/>
  <c r="I16" i="3"/>
  <c r="Q8" i="3"/>
  <c r="Q24" i="3"/>
  <c r="AE27" i="3"/>
  <c r="AE23" i="3"/>
  <c r="AE19" i="3"/>
  <c r="AE15" i="3"/>
  <c r="AE11" i="3"/>
  <c r="AE7" i="3"/>
  <c r="AE26" i="3"/>
  <c r="AE22" i="3"/>
  <c r="AE18" i="3"/>
  <c r="AE14" i="3"/>
  <c r="AE10" i="3"/>
  <c r="AE6" i="3"/>
  <c r="AE25" i="3"/>
  <c r="AE21" i="3"/>
  <c r="AE17" i="3"/>
  <c r="AE13" i="3"/>
  <c r="AE9" i="3"/>
  <c r="AE5" i="3"/>
  <c r="G25" i="3"/>
  <c r="C20" i="3"/>
  <c r="C15" i="3"/>
  <c r="C9" i="3"/>
  <c r="AM27" i="3"/>
  <c r="AM23" i="3"/>
  <c r="AM19" i="3"/>
  <c r="AM15" i="3"/>
  <c r="AM11" i="3"/>
  <c r="AM7" i="3"/>
  <c r="AM26" i="3"/>
  <c r="AM22" i="3"/>
  <c r="AM18" i="3"/>
  <c r="AM14" i="3"/>
  <c r="AM10" i="3"/>
  <c r="AM6" i="3"/>
  <c r="AM25" i="3"/>
  <c r="AM21" i="3"/>
  <c r="AM17" i="3"/>
  <c r="AM13" i="3"/>
  <c r="AM9" i="3"/>
  <c r="AM5" i="3"/>
  <c r="W27" i="3"/>
  <c r="W23" i="3"/>
  <c r="W19" i="3"/>
  <c r="W15" i="3"/>
  <c r="W11" i="3"/>
  <c r="W7" i="3"/>
  <c r="W26" i="3"/>
  <c r="W22" i="3"/>
  <c r="W18" i="3"/>
  <c r="W14" i="3"/>
  <c r="W10" i="3"/>
  <c r="W6" i="3"/>
  <c r="W25" i="3"/>
  <c r="W21" i="3"/>
  <c r="W17" i="3"/>
  <c r="W13" i="3"/>
  <c r="W9" i="3"/>
  <c r="W5" i="3"/>
  <c r="G5" i="3"/>
  <c r="G9" i="3"/>
  <c r="G13" i="3"/>
  <c r="G17" i="3"/>
  <c r="G21" i="3"/>
  <c r="O5" i="3"/>
  <c r="O9" i="3"/>
  <c r="O13" i="3"/>
  <c r="O17" i="3"/>
  <c r="O21" i="3"/>
  <c r="O25" i="3"/>
  <c r="W8" i="3"/>
  <c r="W24" i="3"/>
  <c r="AE8" i="3"/>
  <c r="AE24" i="3"/>
  <c r="AM8" i="3"/>
  <c r="AM24" i="3"/>
  <c r="C24" i="3"/>
  <c r="C19" i="3"/>
  <c r="C13" i="3"/>
  <c r="C8" i="3"/>
  <c r="AS27" i="3"/>
  <c r="AS23" i="3"/>
  <c r="AS19" i="3"/>
  <c r="AS15" i="3"/>
  <c r="AS11" i="3"/>
  <c r="AS7" i="3"/>
  <c r="AS26" i="3"/>
  <c r="AS22" i="3"/>
  <c r="AS18" i="3"/>
  <c r="AS14" i="3"/>
  <c r="AS10" i="3"/>
  <c r="AS6" i="3"/>
  <c r="AS25" i="3"/>
  <c r="AS21" i="3"/>
  <c r="AS17" i="3"/>
  <c r="AS13" i="3"/>
  <c r="AS9" i="3"/>
  <c r="AS5" i="3"/>
  <c r="AK27" i="3"/>
  <c r="AK23" i="3"/>
  <c r="AK19" i="3"/>
  <c r="AK15" i="3"/>
  <c r="AK11" i="3"/>
  <c r="AK7" i="3"/>
  <c r="AK26" i="3"/>
  <c r="AK22" i="3"/>
  <c r="AK18" i="3"/>
  <c r="AK14" i="3"/>
  <c r="AK10" i="3"/>
  <c r="AK6" i="3"/>
  <c r="AK25" i="3"/>
  <c r="AK21" i="3"/>
  <c r="AK17" i="3"/>
  <c r="AK13" i="3"/>
  <c r="AK9" i="3"/>
  <c r="AK5" i="3"/>
  <c r="AC27" i="3"/>
  <c r="AC23" i="3"/>
  <c r="AC19" i="3"/>
  <c r="AC15" i="3"/>
  <c r="AC11" i="3"/>
  <c r="AC7" i="3"/>
  <c r="AC26" i="3"/>
  <c r="AC22" i="3"/>
  <c r="AC18" i="3"/>
  <c r="AC14" i="3"/>
  <c r="AC10" i="3"/>
  <c r="AC6" i="3"/>
  <c r="AC25" i="3"/>
  <c r="AC21" i="3"/>
  <c r="AC17" i="3"/>
  <c r="AC13" i="3"/>
  <c r="AC9" i="3"/>
  <c r="AC5" i="3"/>
  <c r="U27" i="3"/>
  <c r="U23" i="3"/>
  <c r="U19" i="3"/>
  <c r="U15" i="3"/>
  <c r="U11" i="3"/>
  <c r="U7" i="3"/>
  <c r="U26" i="3"/>
  <c r="U22" i="3"/>
  <c r="U18" i="3"/>
  <c r="U25" i="3"/>
  <c r="U21" i="3"/>
  <c r="U17" i="3"/>
  <c r="U13" i="3"/>
  <c r="U9" i="3"/>
  <c r="U5" i="3"/>
  <c r="E6" i="3"/>
  <c r="E10" i="3"/>
  <c r="E14" i="3"/>
  <c r="E18" i="3"/>
  <c r="E22" i="3"/>
  <c r="E26" i="3"/>
  <c r="G6" i="3"/>
  <c r="G10" i="3"/>
  <c r="G14" i="3"/>
  <c r="G18" i="3"/>
  <c r="G22" i="3"/>
  <c r="G26" i="3"/>
  <c r="M6" i="3"/>
  <c r="M10" i="3"/>
  <c r="M14" i="3"/>
  <c r="M18" i="3"/>
  <c r="M22" i="3"/>
  <c r="M26" i="3"/>
  <c r="O6" i="3"/>
  <c r="O10" i="3"/>
  <c r="O14" i="3"/>
  <c r="O18" i="3"/>
  <c r="O22" i="3"/>
  <c r="O26" i="3"/>
  <c r="U10" i="3"/>
  <c r="U20" i="3"/>
  <c r="W12" i="3"/>
  <c r="AC4" i="3"/>
  <c r="AC20" i="3"/>
  <c r="AE12" i="3"/>
  <c r="AK4" i="3"/>
  <c r="AK20" i="3"/>
  <c r="AM12" i="3"/>
  <c r="AS4" i="3"/>
  <c r="AS20" i="3"/>
  <c r="C4" i="3"/>
  <c r="C23" i="3"/>
  <c r="C17" i="3"/>
  <c r="C12" i="3"/>
  <c r="C7" i="3"/>
  <c r="AQ27" i="3"/>
  <c r="AQ23" i="3"/>
  <c r="AQ19" i="3"/>
  <c r="AQ15" i="3"/>
  <c r="AQ11" i="3"/>
  <c r="AQ7" i="3"/>
  <c r="AQ26" i="3"/>
  <c r="AQ22" i="3"/>
  <c r="AQ18" i="3"/>
  <c r="AQ14" i="3"/>
  <c r="AQ10" i="3"/>
  <c r="AQ6" i="3"/>
  <c r="AQ25" i="3"/>
  <c r="AQ21" i="3"/>
  <c r="AQ17" i="3"/>
  <c r="AQ13" i="3"/>
  <c r="AQ9" i="3"/>
  <c r="AQ5" i="3"/>
  <c r="AI27" i="3"/>
  <c r="AI23" i="3"/>
  <c r="AI19" i="3"/>
  <c r="AI15" i="3"/>
  <c r="AI11" i="3"/>
  <c r="AI7" i="3"/>
  <c r="AI26" i="3"/>
  <c r="AI22" i="3"/>
  <c r="AI18" i="3"/>
  <c r="AI14" i="3"/>
  <c r="AI10" i="3"/>
  <c r="AI6" i="3"/>
  <c r="AI25" i="3"/>
  <c r="AI21" i="3"/>
  <c r="AI17" i="3"/>
  <c r="AI13" i="3"/>
  <c r="AI9" i="3"/>
  <c r="AI5" i="3"/>
  <c r="AA27" i="3"/>
  <c r="AA23" i="3"/>
  <c r="AA19" i="3"/>
  <c r="AA15" i="3"/>
  <c r="AA11" i="3"/>
  <c r="AA7" i="3"/>
  <c r="AA26" i="3"/>
  <c r="AA22" i="3"/>
  <c r="AA18" i="3"/>
  <c r="AA14" i="3"/>
  <c r="AA10" i="3"/>
  <c r="AA6" i="3"/>
  <c r="AA25" i="3"/>
  <c r="AA21" i="3"/>
  <c r="AA17" i="3"/>
  <c r="AA13" i="3"/>
  <c r="AA9" i="3"/>
  <c r="AA5" i="3"/>
  <c r="S27" i="3"/>
  <c r="S23" i="3"/>
  <c r="S19" i="3"/>
  <c r="S15" i="3"/>
  <c r="S11" i="3"/>
  <c r="S7" i="3"/>
  <c r="S25" i="3"/>
  <c r="S21" i="3"/>
  <c r="S17" i="3"/>
  <c r="S13" i="3"/>
  <c r="S9" i="3"/>
  <c r="S5" i="3"/>
  <c r="E7" i="3"/>
  <c r="E11" i="3"/>
  <c r="E15" i="3"/>
  <c r="E19" i="3"/>
  <c r="E23" i="3"/>
  <c r="G7" i="3"/>
  <c r="G11" i="3"/>
  <c r="G15" i="3"/>
  <c r="G19" i="3"/>
  <c r="G23" i="3"/>
  <c r="K7" i="3"/>
  <c r="K11" i="3"/>
  <c r="K15" i="3"/>
  <c r="K19" i="3"/>
  <c r="K23" i="3"/>
  <c r="M7" i="3"/>
  <c r="M11" i="3"/>
  <c r="M15" i="3"/>
  <c r="M19" i="3"/>
  <c r="M23" i="3"/>
  <c r="O7" i="3"/>
  <c r="O11" i="3"/>
  <c r="O15" i="3"/>
  <c r="O19" i="3"/>
  <c r="O23" i="3"/>
  <c r="S4" i="3"/>
  <c r="S12" i="3"/>
  <c r="S20" i="3"/>
  <c r="U4" i="3"/>
  <c r="U12" i="3"/>
  <c r="U24" i="3"/>
  <c r="W16" i="3"/>
  <c r="AA16" i="3"/>
  <c r="AC8" i="3"/>
  <c r="AC24" i="3"/>
  <c r="AE16" i="3"/>
  <c r="AI16" i="3"/>
  <c r="AK8" i="3"/>
  <c r="AK24" i="3"/>
  <c r="AM16" i="3"/>
  <c r="AQ16" i="3"/>
  <c r="AS8" i="3"/>
  <c r="AS24" i="3"/>
  <c r="C27" i="2"/>
  <c r="C23" i="2"/>
  <c r="C19" i="2"/>
  <c r="C15" i="2"/>
  <c r="C11" i="2"/>
  <c r="C7" i="2"/>
  <c r="C25" i="2"/>
  <c r="C21" i="2"/>
  <c r="C17" i="2"/>
  <c r="C13" i="2"/>
  <c r="C9" i="2"/>
  <c r="C7" i="1"/>
  <c r="C19" i="1"/>
  <c r="C27" i="1"/>
  <c r="G11" i="1"/>
  <c r="G23" i="1"/>
  <c r="O18" i="1"/>
  <c r="W8" i="1"/>
  <c r="AE24" i="1"/>
  <c r="C11" i="1"/>
  <c r="C23" i="1"/>
  <c r="G7" i="1"/>
  <c r="G19" i="1"/>
  <c r="G27" i="1"/>
  <c r="O10" i="1"/>
  <c r="O26" i="1"/>
  <c r="W16" i="1"/>
  <c r="AE8" i="1"/>
  <c r="AM12" i="1"/>
  <c r="C4" i="1"/>
  <c r="C8" i="1"/>
  <c r="C12" i="1"/>
  <c r="C16" i="1"/>
  <c r="C20" i="1"/>
  <c r="C24" i="1"/>
  <c r="E4" i="1"/>
  <c r="E8" i="1"/>
  <c r="E12" i="1"/>
  <c r="E16" i="1"/>
  <c r="E20" i="1"/>
  <c r="E24" i="1"/>
  <c r="G4" i="1"/>
  <c r="G8" i="1"/>
  <c r="G12" i="1"/>
  <c r="G16" i="1"/>
  <c r="G20" i="1"/>
  <c r="G24" i="1"/>
  <c r="M4" i="1"/>
  <c r="M8" i="1"/>
  <c r="M12" i="1"/>
  <c r="M16" i="1"/>
  <c r="M20" i="1"/>
  <c r="M24" i="1"/>
  <c r="O4" i="1"/>
  <c r="O12" i="1"/>
  <c r="O20" i="1"/>
  <c r="U7" i="1"/>
  <c r="U11" i="1"/>
  <c r="U15" i="1"/>
  <c r="U19" i="1"/>
  <c r="U23" i="1"/>
  <c r="U27" i="1"/>
  <c r="W10" i="1"/>
  <c r="W18" i="1"/>
  <c r="W26" i="1"/>
  <c r="AC6" i="1"/>
  <c r="AC10" i="1"/>
  <c r="AC14" i="1"/>
  <c r="AC18" i="1"/>
  <c r="AC22" i="1"/>
  <c r="AC26" i="1"/>
  <c r="AE12" i="1"/>
  <c r="AK7" i="1"/>
  <c r="AK11" i="1"/>
  <c r="AK15" i="1"/>
  <c r="AK19" i="1"/>
  <c r="AK23" i="1"/>
  <c r="AK27" i="1"/>
  <c r="AM16" i="1"/>
  <c r="AS4" i="1"/>
  <c r="AS8" i="1"/>
  <c r="AS12" i="1"/>
  <c r="AS16" i="1"/>
  <c r="AS20" i="1"/>
  <c r="AS24" i="1"/>
  <c r="AU4" i="1"/>
  <c r="AU20" i="1"/>
  <c r="BA8" i="1"/>
  <c r="BA16" i="1"/>
  <c r="BA24" i="1"/>
  <c r="C15" i="1"/>
  <c r="G15" i="1"/>
  <c r="W24" i="1"/>
  <c r="AU16" i="1"/>
  <c r="C5" i="1"/>
  <c r="C9" i="1"/>
  <c r="C13" i="1"/>
  <c r="C17" i="1"/>
  <c r="C21" i="1"/>
  <c r="E5" i="1"/>
  <c r="E9" i="1"/>
  <c r="E13" i="1"/>
  <c r="E17" i="1"/>
  <c r="E21" i="1"/>
  <c r="G5" i="1"/>
  <c r="G9" i="1"/>
  <c r="G13" i="1"/>
  <c r="G17" i="1"/>
  <c r="G21" i="1"/>
  <c r="M5" i="1"/>
  <c r="M9" i="1"/>
  <c r="M13" i="1"/>
  <c r="M17" i="1"/>
  <c r="M21" i="1"/>
  <c r="O6" i="1"/>
  <c r="O14" i="1"/>
  <c r="U4" i="1"/>
  <c r="U8" i="1"/>
  <c r="U12" i="1"/>
  <c r="U16" i="1"/>
  <c r="U20" i="1"/>
  <c r="W4" i="1"/>
  <c r="W12" i="1"/>
  <c r="AC7" i="1"/>
  <c r="AC11" i="1"/>
  <c r="AC15" i="1"/>
  <c r="AC19" i="1"/>
  <c r="AC23" i="1"/>
  <c r="AK4" i="1"/>
  <c r="AK8" i="1"/>
  <c r="AK12" i="1"/>
  <c r="AK16" i="1"/>
  <c r="AK20" i="1"/>
  <c r="AM4" i="1"/>
  <c r="AS5" i="1"/>
  <c r="AS9" i="1"/>
  <c r="AS13" i="1"/>
  <c r="AS17" i="1"/>
  <c r="AS21" i="1"/>
  <c r="AU8" i="1"/>
  <c r="AY24" i="1"/>
  <c r="BA10" i="1"/>
  <c r="BA18" i="1"/>
  <c r="BA26" i="1"/>
  <c r="C11" i="4"/>
  <c r="AK25" i="4"/>
  <c r="AK21" i="4"/>
  <c r="AK17" i="4"/>
  <c r="AK13" i="4"/>
  <c r="AK9" i="4"/>
  <c r="AK5" i="4"/>
  <c r="AK27" i="4"/>
  <c r="AK23" i="4"/>
  <c r="AK19" i="4"/>
  <c r="AK15" i="4"/>
  <c r="AK11" i="4"/>
  <c r="AK7" i="4"/>
  <c r="AK26" i="4"/>
  <c r="AK22" i="4"/>
  <c r="AK18" i="4"/>
  <c r="AK14" i="4"/>
  <c r="AK10" i="4"/>
  <c r="AK6" i="4"/>
  <c r="U25" i="4"/>
  <c r="U21" i="4"/>
  <c r="U17" i="4"/>
  <c r="U13" i="4"/>
  <c r="U9" i="4"/>
  <c r="U5" i="4"/>
  <c r="U27" i="4"/>
  <c r="U23" i="4"/>
  <c r="U19" i="4"/>
  <c r="U15" i="4"/>
  <c r="U11" i="4"/>
  <c r="U7" i="4"/>
  <c r="U26" i="4"/>
  <c r="U22" i="4"/>
  <c r="U18" i="4"/>
  <c r="U14" i="4"/>
  <c r="U10" i="4"/>
  <c r="U6" i="4"/>
  <c r="E10" i="4"/>
  <c r="E18" i="4"/>
  <c r="E22" i="4"/>
  <c r="M6" i="4"/>
  <c r="M10" i="4"/>
  <c r="M14" i="4"/>
  <c r="M18" i="4"/>
  <c r="M22" i="4"/>
  <c r="M26" i="4"/>
  <c r="U8" i="4"/>
  <c r="U24" i="4"/>
  <c r="AK8" i="4"/>
  <c r="AQ25" i="4"/>
  <c r="AQ21" i="4"/>
  <c r="AQ17" i="4"/>
  <c r="AQ13" i="4"/>
  <c r="AQ9" i="4"/>
  <c r="AQ5" i="4"/>
  <c r="AQ24" i="4"/>
  <c r="AQ27" i="4"/>
  <c r="AQ23" i="4"/>
  <c r="AQ19" i="4"/>
  <c r="AQ15" i="4"/>
  <c r="AQ11" i="4"/>
  <c r="AQ7" i="4"/>
  <c r="AQ26" i="4"/>
  <c r="AQ22" i="4"/>
  <c r="AQ18" i="4"/>
  <c r="AQ14" i="4"/>
  <c r="AQ10" i="4"/>
  <c r="AQ6" i="4"/>
  <c r="E7" i="4"/>
  <c r="E19" i="4"/>
  <c r="K7" i="4"/>
  <c r="K15" i="4"/>
  <c r="K23" i="4"/>
  <c r="M7" i="4"/>
  <c r="M15" i="4"/>
  <c r="M23" i="4"/>
  <c r="AC12" i="4"/>
  <c r="AQ20" i="4"/>
  <c r="C17" i="4"/>
  <c r="C8" i="4"/>
  <c r="E8" i="4"/>
  <c r="E16" i="4"/>
  <c r="E20" i="4"/>
  <c r="E24" i="4"/>
  <c r="I4" i="4"/>
  <c r="I8" i="4"/>
  <c r="I12" i="4"/>
  <c r="I16" i="4"/>
  <c r="I20" i="4"/>
  <c r="I24" i="4"/>
  <c r="K4" i="4"/>
  <c r="K8" i="4"/>
  <c r="K12" i="4"/>
  <c r="K16" i="4"/>
  <c r="K20" i="4"/>
  <c r="K24" i="4"/>
  <c r="M4" i="4"/>
  <c r="M8" i="4"/>
  <c r="M12" i="4"/>
  <c r="M16" i="4"/>
  <c r="M20" i="4"/>
  <c r="M24" i="4"/>
  <c r="O4" i="4"/>
  <c r="O8" i="4"/>
  <c r="O12" i="4"/>
  <c r="O16" i="4"/>
  <c r="O20" i="4"/>
  <c r="Q8" i="4"/>
  <c r="Q16" i="4"/>
  <c r="S8" i="4"/>
  <c r="U16" i="4"/>
  <c r="W8" i="4"/>
  <c r="AE8" i="4"/>
  <c r="AI8" i="4"/>
  <c r="AK16" i="4"/>
  <c r="AM8" i="4"/>
  <c r="AQ8" i="4"/>
  <c r="AC25" i="4"/>
  <c r="AC21" i="4"/>
  <c r="AC17" i="4"/>
  <c r="AC13" i="4"/>
  <c r="AC9" i="4"/>
  <c r="AC5" i="4"/>
  <c r="AC27" i="4"/>
  <c r="AC23" i="4"/>
  <c r="AC19" i="4"/>
  <c r="AC15" i="4"/>
  <c r="AC11" i="4"/>
  <c r="AC7" i="4"/>
  <c r="AC26" i="4"/>
  <c r="AC22" i="4"/>
  <c r="AC18" i="4"/>
  <c r="AC14" i="4"/>
  <c r="AC10" i="4"/>
  <c r="AC6" i="4"/>
  <c r="E6" i="4"/>
  <c r="E14" i="4"/>
  <c r="E26" i="4"/>
  <c r="AC8" i="4"/>
  <c r="AC24" i="4"/>
  <c r="AK24" i="4"/>
  <c r="C26" i="4"/>
  <c r="C22" i="4"/>
  <c r="C18" i="4"/>
  <c r="C14" i="4"/>
  <c r="C10" i="4"/>
  <c r="AI25" i="4"/>
  <c r="AI21" i="4"/>
  <c r="AI17" i="4"/>
  <c r="AI13" i="4"/>
  <c r="AI9" i="4"/>
  <c r="AI5" i="4"/>
  <c r="AI27" i="4"/>
  <c r="AI23" i="4"/>
  <c r="AI19" i="4"/>
  <c r="AI15" i="4"/>
  <c r="AI11" i="4"/>
  <c r="AI7" i="4"/>
  <c r="AI26" i="4"/>
  <c r="AI22" i="4"/>
  <c r="AI18" i="4"/>
  <c r="AI14" i="4"/>
  <c r="AI10" i="4"/>
  <c r="AI6" i="4"/>
  <c r="S25" i="4"/>
  <c r="S21" i="4"/>
  <c r="S17" i="4"/>
  <c r="S13" i="4"/>
  <c r="S9" i="4"/>
  <c r="S5" i="4"/>
  <c r="S27" i="4"/>
  <c r="S23" i="4"/>
  <c r="S19" i="4"/>
  <c r="S15" i="4"/>
  <c r="S11" i="4"/>
  <c r="S26" i="4"/>
  <c r="S22" i="4"/>
  <c r="S18" i="4"/>
  <c r="S14" i="4"/>
  <c r="S10" i="4"/>
  <c r="S6" i="4"/>
  <c r="E11" i="4"/>
  <c r="E15" i="4"/>
  <c r="E23" i="4"/>
  <c r="E27" i="4"/>
  <c r="K11" i="4"/>
  <c r="K19" i="4"/>
  <c r="K27" i="4"/>
  <c r="M11" i="4"/>
  <c r="M19" i="4"/>
  <c r="M27" i="4"/>
  <c r="S7" i="4"/>
  <c r="S20" i="4"/>
  <c r="U12" i="4"/>
  <c r="AI4" i="4"/>
  <c r="AI20" i="4"/>
  <c r="AK12" i="4"/>
  <c r="AQ4" i="4"/>
  <c r="C25" i="4"/>
  <c r="C21" i="4"/>
  <c r="C13" i="4"/>
  <c r="AO25" i="4"/>
  <c r="AO21" i="4"/>
  <c r="AO17" i="4"/>
  <c r="AO13" i="4"/>
  <c r="AO9" i="4"/>
  <c r="AO5" i="4"/>
  <c r="AO27" i="4"/>
  <c r="AO23" i="4"/>
  <c r="AO19" i="4"/>
  <c r="AO15" i="4"/>
  <c r="AO11" i="4"/>
  <c r="AO7" i="4"/>
  <c r="AO26" i="4"/>
  <c r="AO22" i="4"/>
  <c r="AO18" i="4"/>
  <c r="AO14" i="4"/>
  <c r="AO10" i="4"/>
  <c r="AO6" i="4"/>
  <c r="AG25" i="4"/>
  <c r="AG21" i="4"/>
  <c r="AG17" i="4"/>
  <c r="AG13" i="4"/>
  <c r="AG9" i="4"/>
  <c r="AG5" i="4"/>
  <c r="AG27" i="4"/>
  <c r="AG23" i="4"/>
  <c r="AG19" i="4"/>
  <c r="AG15" i="4"/>
  <c r="AG11" i="4"/>
  <c r="AG7" i="4"/>
  <c r="AG26" i="4"/>
  <c r="AG22" i="4"/>
  <c r="AG18" i="4"/>
  <c r="AG14" i="4"/>
  <c r="AG10" i="4"/>
  <c r="AG6" i="4"/>
  <c r="Y25" i="4"/>
  <c r="Y17" i="4"/>
  <c r="Y13" i="4"/>
  <c r="Y9" i="4"/>
  <c r="Y5" i="4"/>
  <c r="Y27" i="4"/>
  <c r="Y23" i="4"/>
  <c r="Y19" i="4"/>
  <c r="Y15" i="4"/>
  <c r="Y11" i="4"/>
  <c r="Y7" i="4"/>
  <c r="Y26" i="4"/>
  <c r="Y18" i="4"/>
  <c r="Y14" i="4"/>
  <c r="Y10" i="4"/>
  <c r="Y6" i="4"/>
  <c r="Q25" i="4"/>
  <c r="Q21" i="4"/>
  <c r="Q17" i="4"/>
  <c r="Q13" i="4"/>
  <c r="Q9" i="4"/>
  <c r="Q5" i="4"/>
  <c r="Q26" i="4"/>
  <c r="Q22" i="4"/>
  <c r="Q18" i="4"/>
  <c r="Q14" i="4"/>
  <c r="Q10" i="4"/>
  <c r="Q6" i="4"/>
  <c r="E4" i="4"/>
  <c r="E12" i="4"/>
  <c r="C4" i="4"/>
  <c r="C24" i="4"/>
  <c r="C20" i="4"/>
  <c r="C16" i="4"/>
  <c r="C12" i="4"/>
  <c r="C7" i="4"/>
  <c r="AM25" i="4"/>
  <c r="AM21" i="4"/>
  <c r="AM17" i="4"/>
  <c r="AM13" i="4"/>
  <c r="AM9" i="4"/>
  <c r="AM5" i="4"/>
  <c r="AM27" i="4"/>
  <c r="AM23" i="4"/>
  <c r="AM19" i="4"/>
  <c r="AM15" i="4"/>
  <c r="AM11" i="4"/>
  <c r="AM7" i="4"/>
  <c r="AM26" i="4"/>
  <c r="AM22" i="4"/>
  <c r="AM18" i="4"/>
  <c r="AM14" i="4"/>
  <c r="AM10" i="4"/>
  <c r="AM6" i="4"/>
  <c r="AE25" i="4"/>
  <c r="AE21" i="4"/>
  <c r="AE17" i="4"/>
  <c r="AE13" i="4"/>
  <c r="AE9" i="4"/>
  <c r="AE5" i="4"/>
  <c r="AE27" i="4"/>
  <c r="AE23" i="4"/>
  <c r="AE19" i="4"/>
  <c r="AE15" i="4"/>
  <c r="AE11" i="4"/>
  <c r="AE7" i="4"/>
  <c r="AE26" i="4"/>
  <c r="AE22" i="4"/>
  <c r="AE18" i="4"/>
  <c r="AE14" i="4"/>
  <c r="AE10" i="4"/>
  <c r="AE6" i="4"/>
  <c r="W25" i="4"/>
  <c r="W21" i="4"/>
  <c r="W17" i="4"/>
  <c r="W13" i="4"/>
  <c r="W9" i="4"/>
  <c r="W5" i="4"/>
  <c r="W27" i="4"/>
  <c r="W23" i="4"/>
  <c r="W19" i="4"/>
  <c r="W15" i="4"/>
  <c r="W11" i="4"/>
  <c r="W7" i="4"/>
  <c r="W26" i="4"/>
  <c r="W22" i="4"/>
  <c r="W18" i="4"/>
  <c r="W14" i="4"/>
  <c r="W10" i="4"/>
  <c r="W6" i="4"/>
  <c r="O25" i="4"/>
  <c r="O26" i="4"/>
  <c r="E5" i="4"/>
  <c r="E9" i="4"/>
  <c r="E13" i="4"/>
  <c r="E17" i="4"/>
  <c r="E21" i="4"/>
  <c r="G5" i="4"/>
  <c r="G9" i="4"/>
  <c r="G13" i="4"/>
  <c r="G17" i="4"/>
  <c r="G21" i="4"/>
  <c r="I5" i="4"/>
  <c r="I9" i="4"/>
  <c r="I13" i="4"/>
  <c r="I17" i="4"/>
  <c r="I21" i="4"/>
  <c r="K5" i="4"/>
  <c r="K9" i="4"/>
  <c r="K13" i="4"/>
  <c r="K17" i="4"/>
  <c r="K21" i="4"/>
  <c r="M5" i="4"/>
  <c r="M9" i="4"/>
  <c r="M13" i="4"/>
  <c r="M17" i="4"/>
  <c r="M21" i="4"/>
  <c r="O5" i="4"/>
  <c r="O9" i="4"/>
  <c r="O13" i="4"/>
  <c r="O17" i="4"/>
  <c r="O21" i="4"/>
  <c r="O27" i="4"/>
  <c r="Q11" i="4"/>
  <c r="Q19" i="4"/>
  <c r="Q27" i="4"/>
  <c r="S12" i="4"/>
  <c r="U4" i="4"/>
  <c r="U20" i="4"/>
  <c r="W12" i="4"/>
  <c r="Y4" i="4"/>
  <c r="Y20" i="4"/>
  <c r="AC4" i="4"/>
  <c r="AC20" i="4"/>
  <c r="AE12" i="4"/>
  <c r="AG4" i="4"/>
  <c r="AG20" i="4"/>
  <c r="AI12" i="4"/>
  <c r="AK4" i="4"/>
  <c r="AK20" i="4"/>
  <c r="AM12" i="4"/>
  <c r="AO4" i="4"/>
  <c r="AO20" i="4"/>
  <c r="AQ12" i="4"/>
  <c r="C26" i="3"/>
  <c r="C22" i="3"/>
  <c r="C18" i="3"/>
  <c r="C14" i="3"/>
  <c r="C10" i="3"/>
  <c r="S4" i="1"/>
  <c r="S12" i="1"/>
  <c r="AA4" i="1"/>
  <c r="AA12" i="1"/>
  <c r="AY12" i="1"/>
  <c r="AU27" i="1"/>
  <c r="AU23" i="1"/>
  <c r="AU19" i="1"/>
  <c r="AU15" i="1"/>
  <c r="AU11" i="1"/>
  <c r="AU7" i="1"/>
  <c r="AU26" i="1"/>
  <c r="AU22" i="1"/>
  <c r="AU18" i="1"/>
  <c r="AU14" i="1"/>
  <c r="AU10" i="1"/>
  <c r="AU6" i="1"/>
  <c r="AU25" i="1"/>
  <c r="AU21" i="1"/>
  <c r="AU17" i="1"/>
  <c r="AU13" i="1"/>
  <c r="AU9" i="1"/>
  <c r="AU5" i="1"/>
  <c r="AM27" i="1"/>
  <c r="AM23" i="1"/>
  <c r="AM19" i="1"/>
  <c r="AM15" i="1"/>
  <c r="AM11" i="1"/>
  <c r="AM7" i="1"/>
  <c r="AM26" i="1"/>
  <c r="AM22" i="1"/>
  <c r="AM18" i="1"/>
  <c r="AM14" i="1"/>
  <c r="AM10" i="1"/>
  <c r="AM6" i="1"/>
  <c r="AM25" i="1"/>
  <c r="AM21" i="1"/>
  <c r="AM17" i="1"/>
  <c r="AM13" i="1"/>
  <c r="AM9" i="1"/>
  <c r="AM5" i="1"/>
  <c r="AE27" i="1"/>
  <c r="AE23" i="1"/>
  <c r="AE19" i="1"/>
  <c r="AE15" i="1"/>
  <c r="AE11" i="1"/>
  <c r="AE7" i="1"/>
  <c r="AE26" i="1"/>
  <c r="AE22" i="1"/>
  <c r="AE18" i="1"/>
  <c r="AE14" i="1"/>
  <c r="AE10" i="1"/>
  <c r="AE6" i="1"/>
  <c r="AE25" i="1"/>
  <c r="AE21" i="1"/>
  <c r="AE17" i="1"/>
  <c r="AE13" i="1"/>
  <c r="AE9" i="1"/>
  <c r="AE5" i="1"/>
  <c r="W27" i="1"/>
  <c r="W23" i="1"/>
  <c r="W19" i="1"/>
  <c r="W15" i="1"/>
  <c r="W11" i="1"/>
  <c r="W7" i="1"/>
  <c r="W25" i="1"/>
  <c r="W21" i="1"/>
  <c r="W17" i="1"/>
  <c r="W13" i="1"/>
  <c r="W9" i="1"/>
  <c r="W5" i="1"/>
  <c r="O27" i="1"/>
  <c r="O23" i="1"/>
  <c r="O19" i="1"/>
  <c r="O15" i="1"/>
  <c r="O11" i="1"/>
  <c r="O7" i="1"/>
  <c r="O25" i="1"/>
  <c r="O21" i="1"/>
  <c r="O17" i="1"/>
  <c r="O13" i="1"/>
  <c r="O9" i="1"/>
  <c r="O5" i="1"/>
  <c r="AY27" i="1"/>
  <c r="AY23" i="1"/>
  <c r="AY19" i="1"/>
  <c r="AY15" i="1"/>
  <c r="AY11" i="1"/>
  <c r="AY7" i="1"/>
  <c r="AY26" i="1"/>
  <c r="AY22" i="1"/>
  <c r="AY18" i="1"/>
  <c r="AY14" i="1"/>
  <c r="AY10" i="1"/>
  <c r="AY6" i="1"/>
  <c r="AY25" i="1"/>
  <c r="AY21" i="1"/>
  <c r="AY17" i="1"/>
  <c r="AY13" i="1"/>
  <c r="AY9" i="1"/>
  <c r="AY5" i="1"/>
  <c r="AQ27" i="1"/>
  <c r="AQ23" i="1"/>
  <c r="AQ19" i="1"/>
  <c r="AQ15" i="1"/>
  <c r="AQ11" i="1"/>
  <c r="AQ7" i="1"/>
  <c r="AQ26" i="1"/>
  <c r="AQ22" i="1"/>
  <c r="AQ18" i="1"/>
  <c r="AQ14" i="1"/>
  <c r="AQ10" i="1"/>
  <c r="AQ6" i="1"/>
  <c r="AQ25" i="1"/>
  <c r="AQ21" i="1"/>
  <c r="AQ17" i="1"/>
  <c r="AQ13" i="1"/>
  <c r="AQ9" i="1"/>
  <c r="AQ5" i="1"/>
  <c r="AI27" i="1"/>
  <c r="AI23" i="1"/>
  <c r="AI19" i="1"/>
  <c r="AI15" i="1"/>
  <c r="AI11" i="1"/>
  <c r="AI7" i="1"/>
  <c r="AI26" i="1"/>
  <c r="AI22" i="1"/>
  <c r="AI18" i="1"/>
  <c r="AI14" i="1"/>
  <c r="AI10" i="1"/>
  <c r="AI6" i="1"/>
  <c r="AI25" i="1"/>
  <c r="AI21" i="1"/>
  <c r="AI17" i="1"/>
  <c r="AI13" i="1"/>
  <c r="AI9" i="1"/>
  <c r="AI5" i="1"/>
  <c r="AA27" i="1"/>
  <c r="AA23" i="1"/>
  <c r="AA19" i="1"/>
  <c r="AA15" i="1"/>
  <c r="AA11" i="1"/>
  <c r="AA7" i="1"/>
  <c r="AA25" i="1"/>
  <c r="AA21" i="1"/>
  <c r="AA17" i="1"/>
  <c r="AA13" i="1"/>
  <c r="AA9" i="1"/>
  <c r="AA5" i="1"/>
  <c r="S27" i="1"/>
  <c r="S23" i="1"/>
  <c r="S19" i="1"/>
  <c r="S15" i="1"/>
  <c r="S11" i="1"/>
  <c r="S7" i="1"/>
  <c r="S25" i="1"/>
  <c r="S21" i="1"/>
  <c r="S17" i="1"/>
  <c r="S13" i="1"/>
  <c r="S9" i="1"/>
  <c r="S5" i="1"/>
  <c r="K27" i="1"/>
  <c r="K23" i="1"/>
  <c r="K19" i="1"/>
  <c r="K15" i="1"/>
  <c r="K11" i="1"/>
  <c r="K7" i="1"/>
  <c r="K25" i="1"/>
  <c r="K21" i="1"/>
  <c r="K17" i="1"/>
  <c r="K13" i="1"/>
  <c r="K9" i="1"/>
  <c r="K5" i="1"/>
  <c r="BA5" i="1"/>
  <c r="BA9" i="1"/>
  <c r="BA13" i="1"/>
  <c r="BA17" i="1"/>
  <c r="BA21" i="1"/>
  <c r="BA25" i="1"/>
  <c r="BA7" i="1"/>
  <c r="BA11" i="1"/>
  <c r="BA15" i="1"/>
  <c r="BA19" i="1"/>
  <c r="BA23" i="1"/>
  <c r="C6" i="4"/>
  <c r="C9" i="4"/>
  <c r="X14" i="2"/>
  <c r="X15" i="2"/>
  <c r="I28" i="1" l="1"/>
  <c r="AO28" i="1"/>
  <c r="Q28" i="1"/>
  <c r="AG28" i="1"/>
  <c r="Y28" i="1"/>
  <c r="AW28" i="1"/>
  <c r="AQ28" i="3"/>
  <c r="AM28" i="3"/>
  <c r="AI28" i="3"/>
  <c r="AE28" i="3"/>
  <c r="AA28" i="3"/>
  <c r="W28" i="3"/>
  <c r="S28" i="3"/>
  <c r="Q28" i="3"/>
  <c r="O28" i="3"/>
  <c r="M28" i="3"/>
  <c r="K28" i="3"/>
  <c r="I28" i="3"/>
  <c r="G28" i="3"/>
  <c r="E28" i="3"/>
  <c r="AQ28" i="1"/>
  <c r="AC28" i="1"/>
  <c r="U28" i="1"/>
  <c r="M28" i="1"/>
  <c r="K28" i="1"/>
  <c r="G28" i="1"/>
  <c r="E28" i="1"/>
  <c r="AM28" i="4"/>
  <c r="AG28" i="4"/>
  <c r="AE28" i="4"/>
  <c r="W28" i="4"/>
  <c r="S28" i="4"/>
  <c r="Q28" i="4"/>
  <c r="G28" i="4"/>
  <c r="C28" i="3"/>
  <c r="AC28" i="3"/>
  <c r="AK28" i="3"/>
  <c r="U28" i="3"/>
  <c r="AS28" i="3"/>
  <c r="Y28" i="3"/>
  <c r="AG28" i="3"/>
  <c r="AO28" i="3"/>
  <c r="BA28" i="1"/>
  <c r="AK28" i="1"/>
  <c r="C28" i="1"/>
  <c r="AI28" i="1"/>
  <c r="AE28" i="1"/>
  <c r="AS28" i="1"/>
  <c r="S28" i="1"/>
  <c r="AY28" i="1"/>
  <c r="AM28" i="1"/>
  <c r="O28" i="1"/>
  <c r="W28" i="1"/>
  <c r="AU28" i="1"/>
  <c r="Y28" i="4"/>
  <c r="AK28" i="4"/>
  <c r="U28" i="4"/>
  <c r="E28" i="4"/>
  <c r="O28" i="4"/>
  <c r="K28" i="4"/>
  <c r="AO28" i="4"/>
  <c r="C28" i="4"/>
  <c r="AI28" i="4"/>
  <c r="AC28" i="4"/>
  <c r="AQ28" i="4"/>
  <c r="M28" i="4"/>
  <c r="I28" i="4"/>
  <c r="AA28" i="1"/>
  <c r="S25" i="2" l="1"/>
  <c r="S21" i="2"/>
  <c r="S17" i="2"/>
  <c r="S13" i="2"/>
  <c r="S9" i="2"/>
  <c r="S5" i="2"/>
  <c r="S28" i="2"/>
  <c r="S24" i="2"/>
  <c r="S20" i="2"/>
  <c r="S16" i="2"/>
  <c r="S12" i="2"/>
  <c r="S8" i="2"/>
  <c r="S4" i="2"/>
  <c r="S27" i="2"/>
  <c r="S23" i="2"/>
  <c r="S19" i="2"/>
  <c r="S15" i="2"/>
  <c r="S11" i="2"/>
  <c r="S7" i="2"/>
  <c r="S26" i="2"/>
  <c r="S22" i="2"/>
  <c r="S18" i="2"/>
  <c r="S14" i="2"/>
  <c r="S10" i="2"/>
  <c r="S6" i="2"/>
  <c r="W25" i="2"/>
  <c r="W21" i="2"/>
  <c r="W17" i="2"/>
  <c r="W13" i="2"/>
  <c r="W9" i="2"/>
  <c r="W5" i="2"/>
  <c r="W20" i="2"/>
  <c r="W8" i="2"/>
  <c r="W28" i="2"/>
  <c r="W27" i="2"/>
  <c r="W23" i="2"/>
  <c r="W19" i="2"/>
  <c r="W15" i="2"/>
  <c r="W11" i="2"/>
  <c r="W7" i="2"/>
  <c r="W16" i="2"/>
  <c r="W26" i="2"/>
  <c r="W22" i="2"/>
  <c r="W18" i="2"/>
  <c r="W14" i="2"/>
  <c r="W10" i="2"/>
  <c r="W6" i="2"/>
  <c r="W24" i="2"/>
  <c r="W12" i="2"/>
  <c r="W4" i="2"/>
  <c r="U25" i="2"/>
  <c r="U21" i="2"/>
  <c r="U17" i="2"/>
  <c r="U13" i="2"/>
  <c r="U9" i="2"/>
  <c r="U5" i="2"/>
  <c r="U28" i="2"/>
  <c r="U24" i="2"/>
  <c r="U20" i="2"/>
  <c r="U16" i="2"/>
  <c r="U12" i="2"/>
  <c r="U8" i="2"/>
  <c r="U4" i="2"/>
  <c r="U27" i="2"/>
  <c r="U23" i="2"/>
  <c r="U19" i="2"/>
  <c r="U15" i="2"/>
  <c r="U11" i="2"/>
  <c r="U7" i="2"/>
  <c r="U26" i="2"/>
  <c r="U22" i="2"/>
  <c r="U18" i="2"/>
  <c r="U14" i="2"/>
  <c r="U10" i="2"/>
  <c r="U6" i="2"/>
  <c r="Q28" i="2"/>
  <c r="Q24" i="2"/>
  <c r="Q20" i="2"/>
  <c r="Q16" i="2"/>
  <c r="Q12" i="2"/>
  <c r="Q8" i="2"/>
  <c r="Q4" i="2"/>
  <c r="Q26" i="2"/>
  <c r="Q14" i="2"/>
  <c r="Q6" i="2"/>
  <c r="Q21" i="2"/>
  <c r="Q13" i="2"/>
  <c r="Q5" i="2"/>
  <c r="Q27" i="2"/>
  <c r="Q23" i="2"/>
  <c r="Q19" i="2"/>
  <c r="Q15" i="2"/>
  <c r="Q11" i="2"/>
  <c r="Q7" i="2"/>
  <c r="Q22" i="2"/>
  <c r="Q18" i="2"/>
  <c r="Q10" i="2"/>
  <c r="Q25" i="2"/>
  <c r="Q17" i="2"/>
  <c r="Q9" i="2"/>
  <c r="O27" i="2"/>
  <c r="O23" i="2"/>
  <c r="O19" i="2"/>
  <c r="O15" i="2"/>
  <c r="O11" i="2"/>
  <c r="O7" i="2"/>
  <c r="O21" i="2"/>
  <c r="O13" i="2"/>
  <c r="O9" i="2"/>
  <c r="O28" i="2"/>
  <c r="O20" i="2"/>
  <c r="O12" i="2"/>
  <c r="O26" i="2"/>
  <c r="O22" i="2"/>
  <c r="O18" i="2"/>
  <c r="O14" i="2"/>
  <c r="O10" i="2"/>
  <c r="O6" i="2"/>
  <c r="O25" i="2"/>
  <c r="O17" i="2"/>
  <c r="O5" i="2"/>
  <c r="O24" i="2"/>
  <c r="O16" i="2"/>
  <c r="O8" i="2"/>
  <c r="O4" i="2"/>
  <c r="M26" i="2"/>
  <c r="M22" i="2"/>
  <c r="M18" i="2"/>
  <c r="M14" i="2"/>
  <c r="M10" i="2"/>
  <c r="M6" i="2"/>
  <c r="M27" i="2"/>
  <c r="M15" i="2"/>
  <c r="M25" i="2"/>
  <c r="M21" i="2"/>
  <c r="M17" i="2"/>
  <c r="M13" i="2"/>
  <c r="M9" i="2"/>
  <c r="M5" i="2"/>
  <c r="M19" i="2"/>
  <c r="M7" i="2"/>
  <c r="M28" i="2"/>
  <c r="M24" i="2"/>
  <c r="M20" i="2"/>
  <c r="M16" i="2"/>
  <c r="M12" i="2"/>
  <c r="M8" i="2"/>
  <c r="M4" i="2"/>
  <c r="M23" i="2"/>
  <c r="M11" i="2"/>
  <c r="K27" i="2"/>
  <c r="K23" i="2"/>
  <c r="K19" i="2"/>
  <c r="K15" i="2"/>
  <c r="K11" i="2"/>
  <c r="K7" i="2"/>
  <c r="K26" i="2"/>
  <c r="K22" i="2"/>
  <c r="K18" i="2"/>
  <c r="K14" i="2"/>
  <c r="K10" i="2"/>
  <c r="K6" i="2"/>
  <c r="K25" i="2"/>
  <c r="K21" i="2"/>
  <c r="K17" i="2"/>
  <c r="K13" i="2"/>
  <c r="K9" i="2"/>
  <c r="K5" i="2"/>
  <c r="K28" i="2"/>
  <c r="K20" i="2"/>
  <c r="K16" i="2"/>
  <c r="K12" i="2"/>
  <c r="K8" i="2"/>
  <c r="K4" i="2"/>
  <c r="K24" i="2"/>
  <c r="I28" i="2"/>
  <c r="I24" i="2"/>
  <c r="I20" i="2"/>
  <c r="I16" i="2"/>
  <c r="I12" i="2"/>
  <c r="I8" i="2"/>
  <c r="I4" i="2"/>
  <c r="I27" i="2"/>
  <c r="I23" i="2"/>
  <c r="I19" i="2"/>
  <c r="I15" i="2"/>
  <c r="I11" i="2"/>
  <c r="I7" i="2"/>
  <c r="I26" i="2"/>
  <c r="I22" i="2"/>
  <c r="I18" i="2"/>
  <c r="I14" i="2"/>
  <c r="I10" i="2"/>
  <c r="I6" i="2"/>
  <c r="I25" i="2"/>
  <c r="I21" i="2"/>
  <c r="I17" i="2"/>
  <c r="I13" i="2"/>
  <c r="I9" i="2"/>
  <c r="I5" i="2"/>
  <c r="G27" i="2"/>
  <c r="G23" i="2"/>
  <c r="G19" i="2"/>
  <c r="G15" i="2"/>
  <c r="G11" i="2"/>
  <c r="G7" i="2"/>
  <c r="G25" i="2"/>
  <c r="G13" i="2"/>
  <c r="G5" i="2"/>
  <c r="G24" i="2"/>
  <c r="G16" i="2"/>
  <c r="G8" i="2"/>
  <c r="G26" i="2"/>
  <c r="G22" i="2"/>
  <c r="G18" i="2"/>
  <c r="G14" i="2"/>
  <c r="G10" i="2"/>
  <c r="G6" i="2"/>
  <c r="G21" i="2"/>
  <c r="G17" i="2"/>
  <c r="G9" i="2"/>
  <c r="G28" i="2"/>
  <c r="G20" i="2"/>
  <c r="G12" i="2"/>
  <c r="G4" i="2"/>
  <c r="E25" i="2"/>
  <c r="E21" i="2"/>
  <c r="E17" i="2"/>
  <c r="E13" i="2"/>
  <c r="E9" i="2"/>
  <c r="E5" i="2"/>
  <c r="E28" i="2"/>
  <c r="E24" i="2"/>
  <c r="E20" i="2"/>
  <c r="E16" i="2"/>
  <c r="E12" i="2"/>
  <c r="E8" i="2"/>
  <c r="E4" i="2"/>
  <c r="E27" i="2"/>
  <c r="E23" i="2"/>
  <c r="E19" i="2"/>
  <c r="E15" i="2"/>
  <c r="E11" i="2"/>
  <c r="E7" i="2"/>
  <c r="E26" i="2"/>
  <c r="E22" i="2"/>
  <c r="E18" i="2"/>
  <c r="E14" i="2"/>
  <c r="E10" i="2"/>
  <c r="E6" i="2"/>
  <c r="C4" i="2"/>
  <c r="X13" i="2" l="1"/>
  <c r="AZ12" i="1"/>
  <c r="AZ13" i="1"/>
  <c r="AR12" i="3" l="1"/>
  <c r="AR13" i="3"/>
  <c r="X12" i="2"/>
  <c r="AP13" i="4"/>
  <c r="AP12" i="4"/>
  <c r="AR31" i="3" l="1"/>
  <c r="AR5" i="3"/>
  <c r="AR6" i="3"/>
  <c r="AR7" i="3"/>
  <c r="AR8" i="3"/>
  <c r="AR9" i="3"/>
  <c r="AR10" i="3"/>
  <c r="AR11" i="3"/>
  <c r="AR4" i="3"/>
  <c r="X31" i="2"/>
  <c r="X5" i="2"/>
  <c r="X6" i="2"/>
  <c r="X7" i="2"/>
  <c r="X8" i="2"/>
  <c r="X9" i="2"/>
  <c r="X10" i="2"/>
  <c r="X11" i="2"/>
  <c r="X4" i="2"/>
  <c r="AZ31" i="1"/>
  <c r="AZ5" i="1"/>
  <c r="AZ6" i="1"/>
  <c r="AZ7" i="1"/>
  <c r="AZ8" i="1"/>
  <c r="AZ9" i="1"/>
  <c r="AZ10" i="1"/>
  <c r="AZ11" i="1"/>
  <c r="AZ4" i="1"/>
  <c r="AP31" i="4"/>
  <c r="AP5" i="4"/>
  <c r="AP6" i="4"/>
  <c r="AP7" i="4"/>
  <c r="AP8" i="4"/>
  <c r="AP9" i="4"/>
  <c r="AP10" i="4"/>
  <c r="AP11" i="4"/>
  <c r="AP4" i="4"/>
  <c r="AN30" i="4" l="1"/>
  <c r="AJ30" i="4"/>
  <c r="AF30" i="4"/>
  <c r="AD30" i="4"/>
  <c r="AD32" i="4" s="1"/>
  <c r="AB30" i="4"/>
  <c r="X30" i="4"/>
  <c r="T30" i="4"/>
  <c r="P30" i="4"/>
  <c r="N30" i="4"/>
  <c r="N32" i="4" s="1"/>
  <c r="L30" i="4"/>
  <c r="J30" i="4"/>
  <c r="J32" i="4" s="1"/>
  <c r="H30" i="4"/>
  <c r="Y25" i="2" l="1"/>
  <c r="Y21" i="2"/>
  <c r="Y17" i="2"/>
  <c r="Y13" i="2"/>
  <c r="Y9" i="2"/>
  <c r="Y5" i="2"/>
  <c r="Y28" i="2"/>
  <c r="Y24" i="2"/>
  <c r="Y20" i="2"/>
  <c r="Y16" i="2"/>
  <c r="Y12" i="2"/>
  <c r="Y8" i="2"/>
  <c r="Y4" i="2"/>
  <c r="Y27" i="2"/>
  <c r="Y23" i="2"/>
  <c r="Y19" i="2"/>
  <c r="Y11" i="2"/>
  <c r="Y7" i="2"/>
  <c r="Y26" i="2"/>
  <c r="Y22" i="2"/>
  <c r="Y18" i="2"/>
  <c r="Y14" i="2"/>
  <c r="Y10" i="2"/>
  <c r="Y6" i="2"/>
  <c r="Y15" i="2"/>
  <c r="R30" i="4"/>
  <c r="R32" i="4" s="1"/>
  <c r="S31" i="4" s="1"/>
  <c r="AH30" i="4"/>
  <c r="AH32" i="4" s="1"/>
  <c r="AI31" i="4" s="1"/>
  <c r="AL30" i="4"/>
  <c r="AL32" i="4" s="1"/>
  <c r="AM31" i="4" s="1"/>
  <c r="Z32" i="4"/>
  <c r="V30" i="4"/>
  <c r="V32" i="4" s="1"/>
  <c r="W31" i="4" s="1"/>
  <c r="F30" i="4"/>
  <c r="F32" i="4" s="1"/>
  <c r="G31" i="4" s="1"/>
  <c r="D30" i="4"/>
  <c r="D32" i="4" s="1"/>
  <c r="E31" i="4" s="1"/>
  <c r="B30" i="4"/>
  <c r="B32" i="4" s="1"/>
  <c r="C31" i="4" s="1"/>
  <c r="P32" i="4"/>
  <c r="Q31" i="4" s="1"/>
  <c r="X32" i="4"/>
  <c r="Y31" i="4" s="1"/>
  <c r="AJ32" i="4"/>
  <c r="AK31" i="4" s="1"/>
  <c r="L32" i="4"/>
  <c r="M31" i="4" s="1"/>
  <c r="AF32" i="4"/>
  <c r="AG31" i="4" s="1"/>
  <c r="K31" i="4"/>
  <c r="K30" i="4"/>
  <c r="AB32" i="4"/>
  <c r="AC31" i="4" s="1"/>
  <c r="H32" i="4"/>
  <c r="I31" i="4" s="1"/>
  <c r="T32" i="4"/>
  <c r="U31" i="4" s="1"/>
  <c r="AN32" i="4"/>
  <c r="AO31" i="4" s="1"/>
  <c r="O31" i="4"/>
  <c r="O30" i="4"/>
  <c r="AE31" i="4"/>
  <c r="AE30" i="4"/>
  <c r="AP30" i="3"/>
  <c r="Z30" i="3"/>
  <c r="N30" i="3"/>
  <c r="N32" i="3" s="1"/>
  <c r="O31" i="3" s="1"/>
  <c r="J30" i="3"/>
  <c r="V30" i="2"/>
  <c r="T30" i="2"/>
  <c r="R30" i="2"/>
  <c r="P30" i="2"/>
  <c r="N30" i="2"/>
  <c r="L30" i="2"/>
  <c r="J30" i="2"/>
  <c r="H30" i="2"/>
  <c r="F30" i="2"/>
  <c r="D30" i="2"/>
  <c r="W30" i="4" l="1"/>
  <c r="W32" i="4" s="1"/>
  <c r="K32" i="4"/>
  <c r="AM30" i="4"/>
  <c r="AM32" i="4" s="1"/>
  <c r="S30" i="4"/>
  <c r="S32" i="4" s="1"/>
  <c r="B30" i="3"/>
  <c r="AL30" i="3"/>
  <c r="AL32" i="3" s="1"/>
  <c r="AM31" i="3" s="1"/>
  <c r="AH30" i="3"/>
  <c r="AD30" i="3"/>
  <c r="AD32" i="3" s="1"/>
  <c r="AE31" i="3" s="1"/>
  <c r="Z32" i="3"/>
  <c r="AA31" i="3" s="1"/>
  <c r="V30" i="3"/>
  <c r="V32" i="3" s="1"/>
  <c r="W31" i="3" s="1"/>
  <c r="R30" i="3"/>
  <c r="R32" i="3" s="1"/>
  <c r="S31" i="3" s="1"/>
  <c r="J32" i="3"/>
  <c r="K31" i="3" s="1"/>
  <c r="F30" i="3"/>
  <c r="F32" i="3" s="1"/>
  <c r="G31" i="3" s="1"/>
  <c r="B30" i="2"/>
  <c r="AI30" i="4"/>
  <c r="AI32" i="4" s="1"/>
  <c r="AO30" i="4"/>
  <c r="AO32" i="4" s="1"/>
  <c r="AE32" i="4"/>
  <c r="O32" i="4"/>
  <c r="I30" i="4"/>
  <c r="I32" i="4" s="1"/>
  <c r="G30" i="4"/>
  <c r="G32" i="4" s="1"/>
  <c r="AP30" i="4"/>
  <c r="AP32" i="4" s="1"/>
  <c r="AQ31" i="4" s="1"/>
  <c r="C30" i="4"/>
  <c r="C32" i="4" s="1"/>
  <c r="AP32" i="3"/>
  <c r="AQ31" i="3" s="1"/>
  <c r="Y30" i="4"/>
  <c r="Y32" i="4" s="1"/>
  <c r="U30" i="4"/>
  <c r="U32" i="4" s="1"/>
  <c r="AC30" i="4"/>
  <c r="AC32" i="4" s="1"/>
  <c r="AG30" i="4"/>
  <c r="AG32" i="4" s="1"/>
  <c r="M30" i="4"/>
  <c r="M32" i="4" s="1"/>
  <c r="AK30" i="4"/>
  <c r="AK32" i="4" s="1"/>
  <c r="E30" i="4"/>
  <c r="E32" i="4" s="1"/>
  <c r="Q30" i="4"/>
  <c r="Q32" i="4" s="1"/>
  <c r="T30" i="3"/>
  <c r="P30" i="3"/>
  <c r="AF30" i="3"/>
  <c r="D30" i="3"/>
  <c r="AJ30" i="3"/>
  <c r="L30" i="3"/>
  <c r="AB30" i="3"/>
  <c r="O30" i="3"/>
  <c r="O32" i="3" s="1"/>
  <c r="H30" i="3"/>
  <c r="X30" i="3"/>
  <c r="AN30" i="3"/>
  <c r="V32" i="2"/>
  <c r="W31" i="2" s="1"/>
  <c r="J32" i="2"/>
  <c r="K31" i="2" s="1"/>
  <c r="F32" i="2"/>
  <c r="G31" i="2" s="1"/>
  <c r="L32" i="2"/>
  <c r="M31" i="2" s="1"/>
  <c r="R32" i="2"/>
  <c r="S31" i="2" s="1"/>
  <c r="P32" i="2"/>
  <c r="Q31" i="2" s="1"/>
  <c r="D32" i="2"/>
  <c r="E31" i="2" s="1"/>
  <c r="H32" i="2"/>
  <c r="I31" i="2" s="1"/>
  <c r="N32" i="2"/>
  <c r="O31" i="2" s="1"/>
  <c r="T32" i="2"/>
  <c r="U31" i="2" s="1"/>
  <c r="AV30" i="1"/>
  <c r="AV32" i="1" s="1"/>
  <c r="AR30" i="1"/>
  <c r="AR32" i="1" s="1"/>
  <c r="AS31" i="1" s="1"/>
  <c r="AN30" i="1"/>
  <c r="AN32" i="1" s="1"/>
  <c r="AO31" i="1" s="1"/>
  <c r="AJ30" i="1"/>
  <c r="AJ32" i="1" s="1"/>
  <c r="AK31" i="1" s="1"/>
  <c r="AF30" i="1"/>
  <c r="AF32" i="1" s="1"/>
  <c r="AG31" i="1" s="1"/>
  <c r="AB30" i="1"/>
  <c r="AB32" i="1" s="1"/>
  <c r="AC31" i="1" s="1"/>
  <c r="X30" i="1"/>
  <c r="X32" i="1" s="1"/>
  <c r="Y31" i="1" s="1"/>
  <c r="T30" i="1"/>
  <c r="T32" i="1" s="1"/>
  <c r="U31" i="1" s="1"/>
  <c r="P30" i="1"/>
  <c r="P32" i="1" s="1"/>
  <c r="Q31" i="1" s="1"/>
  <c r="L30" i="1"/>
  <c r="L32" i="1" s="1"/>
  <c r="M31" i="1" s="1"/>
  <c r="H30" i="1"/>
  <c r="H32" i="1" s="1"/>
  <c r="I31" i="1" s="1"/>
  <c r="B32" i="3" l="1"/>
  <c r="C31" i="3" s="1"/>
  <c r="B32" i="2"/>
  <c r="C31" i="2" s="1"/>
  <c r="G30" i="3"/>
  <c r="G32" i="3" s="1"/>
  <c r="W30" i="3"/>
  <c r="W32" i="3" s="1"/>
  <c r="AE30" i="3"/>
  <c r="AE32" i="3" s="1"/>
  <c r="AM30" i="3"/>
  <c r="AM32" i="3" s="1"/>
  <c r="AH32" i="3"/>
  <c r="AI31" i="3" s="1"/>
  <c r="AA30" i="3"/>
  <c r="AA32" i="3" s="1"/>
  <c r="S30" i="3"/>
  <c r="S32" i="3" s="1"/>
  <c r="K30" i="3"/>
  <c r="K32" i="3" s="1"/>
  <c r="W30" i="2"/>
  <c r="W32" i="2" s="1"/>
  <c r="U30" i="2"/>
  <c r="U32" i="2" s="1"/>
  <c r="S30" i="2"/>
  <c r="S32" i="2" s="1"/>
  <c r="K30" i="2"/>
  <c r="K32" i="2" s="1"/>
  <c r="E30" i="2"/>
  <c r="E32" i="2" s="1"/>
  <c r="D30" i="1"/>
  <c r="D32" i="1" s="1"/>
  <c r="E31" i="1" s="1"/>
  <c r="AQ30" i="4"/>
  <c r="AQ32" i="4" s="1"/>
  <c r="AQ30" i="3"/>
  <c r="AQ32" i="3" s="1"/>
  <c r="X32" i="3"/>
  <c r="Y31" i="3" s="1"/>
  <c r="AJ32" i="3"/>
  <c r="AK31" i="3" s="1"/>
  <c r="AF32" i="3"/>
  <c r="AG31" i="3" s="1"/>
  <c r="L32" i="3"/>
  <c r="M31" i="3" s="1"/>
  <c r="AR30" i="3"/>
  <c r="AN32" i="3"/>
  <c r="AO31" i="3" s="1"/>
  <c r="H32" i="3"/>
  <c r="I31" i="3" s="1"/>
  <c r="AB32" i="3"/>
  <c r="AC31" i="3" s="1"/>
  <c r="P32" i="3"/>
  <c r="Q31" i="3" s="1"/>
  <c r="T32" i="3"/>
  <c r="U31" i="3" s="1"/>
  <c r="D32" i="3"/>
  <c r="E31" i="3" s="1"/>
  <c r="Q30" i="2"/>
  <c r="Q32" i="2" s="1"/>
  <c r="G30" i="2"/>
  <c r="G32" i="2" s="1"/>
  <c r="O30" i="2"/>
  <c r="O32" i="2" s="1"/>
  <c r="X30" i="2"/>
  <c r="I30" i="2"/>
  <c r="I32" i="2" s="1"/>
  <c r="M30" i="2"/>
  <c r="M32" i="2" s="1"/>
  <c r="R30" i="1"/>
  <c r="N30" i="1"/>
  <c r="AD30" i="1"/>
  <c r="AT30" i="1"/>
  <c r="I30" i="1"/>
  <c r="I32" i="1" s="1"/>
  <c r="Q30" i="1"/>
  <c r="Q32" i="1" s="1"/>
  <c r="Y30" i="1"/>
  <c r="Y32" i="1" s="1"/>
  <c r="AG30" i="1"/>
  <c r="AG32" i="1" s="1"/>
  <c r="AO30" i="1"/>
  <c r="AO32" i="1" s="1"/>
  <c r="B30" i="1"/>
  <c r="AH30" i="1"/>
  <c r="AX30" i="1"/>
  <c r="J30" i="1"/>
  <c r="Z30" i="1"/>
  <c r="AP30" i="1"/>
  <c r="F30" i="1"/>
  <c r="V30" i="1"/>
  <c r="AL30" i="1"/>
  <c r="M30" i="1"/>
  <c r="M32" i="1" s="1"/>
  <c r="U30" i="1"/>
  <c r="U32" i="1" s="1"/>
  <c r="AC30" i="1"/>
  <c r="AC32" i="1" s="1"/>
  <c r="AK30" i="1"/>
  <c r="AK32" i="1" s="1"/>
  <c r="AS30" i="1"/>
  <c r="AS32" i="1" s="1"/>
  <c r="C30" i="3" l="1"/>
  <c r="C32" i="3" s="1"/>
  <c r="C30" i="2"/>
  <c r="C32" i="2" s="1"/>
  <c r="AI30" i="3"/>
  <c r="AI32" i="3" s="1"/>
  <c r="U30" i="3"/>
  <c r="U32" i="3" s="1"/>
  <c r="I30" i="3"/>
  <c r="I32" i="3" s="1"/>
  <c r="E30" i="3"/>
  <c r="E32" i="3" s="1"/>
  <c r="E30" i="1"/>
  <c r="E32" i="1" s="1"/>
  <c r="AR32" i="3"/>
  <c r="AS31" i="3" s="1"/>
  <c r="AK30" i="3"/>
  <c r="AK32" i="3" s="1"/>
  <c r="Q30" i="3"/>
  <c r="Q32" i="3" s="1"/>
  <c r="AC30" i="3"/>
  <c r="AC32" i="3" s="1"/>
  <c r="AO30" i="3"/>
  <c r="AO32" i="3" s="1"/>
  <c r="M30" i="3"/>
  <c r="M32" i="3" s="1"/>
  <c r="AG30" i="3"/>
  <c r="AG32" i="3" s="1"/>
  <c r="Y30" i="3"/>
  <c r="Y32" i="3" s="1"/>
  <c r="X32" i="2"/>
  <c r="Y31" i="2" s="1"/>
  <c r="AH32" i="1"/>
  <c r="AI31" i="1" s="1"/>
  <c r="AP32" i="1"/>
  <c r="AQ31" i="1" s="1"/>
  <c r="AZ30" i="1"/>
  <c r="AX32" i="1"/>
  <c r="AY31" i="1" s="1"/>
  <c r="Z32" i="1"/>
  <c r="AA31" i="1" s="1"/>
  <c r="R32" i="1"/>
  <c r="S31" i="1" s="1"/>
  <c r="AL32" i="1"/>
  <c r="AM31" i="1" s="1"/>
  <c r="V32" i="1"/>
  <c r="W31" i="1" s="1"/>
  <c r="F32" i="1"/>
  <c r="G31" i="1" s="1"/>
  <c r="J32" i="1"/>
  <c r="K31" i="1" s="1"/>
  <c r="B32" i="1"/>
  <c r="C31" i="1" s="1"/>
  <c r="AT32" i="1"/>
  <c r="AU31" i="1" s="1"/>
  <c r="AD32" i="1"/>
  <c r="AE31" i="1" s="1"/>
  <c r="N32" i="1"/>
  <c r="O31" i="1" s="1"/>
  <c r="AS30" i="3" l="1"/>
  <c r="AS32" i="3" s="1"/>
  <c r="AQ30" i="1"/>
  <c r="AQ32" i="1" s="1"/>
  <c r="AM30" i="1"/>
  <c r="AM32" i="1" s="1"/>
  <c r="O30" i="1"/>
  <c r="O32" i="1" s="1"/>
  <c r="Y30" i="2"/>
  <c r="Y32" i="2" s="1"/>
  <c r="G30" i="1"/>
  <c r="G32" i="1" s="1"/>
  <c r="C30" i="1"/>
  <c r="C32" i="1" s="1"/>
  <c r="AU30" i="1"/>
  <c r="AU32" i="1" s="1"/>
  <c r="AI30" i="1"/>
  <c r="AI32" i="1" s="1"/>
  <c r="S30" i="1"/>
  <c r="S32" i="1" s="1"/>
  <c r="AE30" i="1"/>
  <c r="AE32" i="1" s="1"/>
  <c r="K30" i="1"/>
  <c r="K32" i="1" s="1"/>
  <c r="W30" i="1"/>
  <c r="W32" i="1" s="1"/>
  <c r="AY30" i="1"/>
  <c r="AY32" i="1" s="1"/>
  <c r="AZ32" i="1"/>
  <c r="BA31" i="1" s="1"/>
  <c r="AA30" i="1"/>
  <c r="AA32" i="1" s="1"/>
  <c r="BA30" i="1" l="1"/>
  <c r="BA32" i="1" s="1"/>
</calcChain>
</file>

<file path=xl/sharedStrings.xml><?xml version="1.0" encoding="utf-8"?>
<sst xmlns="http://schemas.openxmlformats.org/spreadsheetml/2006/main" count="469" uniqueCount="121">
  <si>
    <t>1ª de Janeiro de 2020</t>
  </si>
  <si>
    <t>2ª de Janeiro de 2020</t>
  </si>
  <si>
    <t>1ª de Fevereiro de 2020</t>
  </si>
  <si>
    <t>2ª de Abril de 2020</t>
  </si>
  <si>
    <t>Competência</t>
  </si>
  <si>
    <r>
      <t xml:space="preserve">
</t>
    </r>
    <r>
      <rPr>
        <sz val="12"/>
        <color rgb="FF070F25"/>
        <rFont val="Times New Roman"/>
        <family val="1"/>
      </rPr>
      <t xml:space="preserve">2ª de Fevereiro de 2020
</t>
    </r>
  </si>
  <si>
    <r>
      <t xml:space="preserve">
</t>
    </r>
    <r>
      <rPr>
        <sz val="12"/>
        <color rgb="FF070F25"/>
        <rFont val="Times New Roman"/>
        <family val="1"/>
      </rPr>
      <t>1ª de Abril de 2020</t>
    </r>
  </si>
  <si>
    <r>
      <t xml:space="preserve">
</t>
    </r>
    <r>
      <rPr>
        <sz val="12"/>
        <color rgb="FF070F25"/>
        <rFont val="Times New Roman"/>
        <family val="1"/>
      </rPr>
      <t>2ª de Março de 2020</t>
    </r>
  </si>
  <si>
    <r>
      <t xml:space="preserve">
</t>
    </r>
    <r>
      <rPr>
        <sz val="12"/>
        <color rgb="FF070F25"/>
        <rFont val="Times New Roman"/>
        <family val="1"/>
      </rPr>
      <t xml:space="preserve">1ª de Março de 2020
</t>
    </r>
  </si>
  <si>
    <t>Total Geral</t>
  </si>
  <si>
    <t>Presencial</t>
  </si>
  <si>
    <t>Web</t>
  </si>
  <si>
    <t>% Mês</t>
  </si>
  <si>
    <t>Quantidade</t>
  </si>
  <si>
    <t>%</t>
  </si>
  <si>
    <t>Total Corede</t>
  </si>
  <si>
    <t xml:space="preserve">Distribuições Acumuladas em Encaminhamentos </t>
  </si>
  <si>
    <t xml:space="preserve">% </t>
  </si>
  <si>
    <t>Bossoroca</t>
  </si>
  <si>
    <t xml:space="preserve">Ajuricaba                                   </t>
  </si>
  <si>
    <t>Barra do Guarita</t>
  </si>
  <si>
    <t xml:space="preserve">Caibaté                                                    </t>
  </si>
  <si>
    <t xml:space="preserve">Augusto Pestana                                    </t>
  </si>
  <si>
    <t>Bom Progresso</t>
  </si>
  <si>
    <t>Cerro Largo</t>
  </si>
  <si>
    <t xml:space="preserve">Bozano                                                   </t>
  </si>
  <si>
    <t>Braga</t>
  </si>
  <si>
    <t>Dezesseis de Novembro</t>
  </si>
  <si>
    <t>Catuípe</t>
  </si>
  <si>
    <t>Campo Novo</t>
  </si>
  <si>
    <t>Entre-Ijuís</t>
  </si>
  <si>
    <t>Condor</t>
  </si>
  <si>
    <t>Chiapetta</t>
  </si>
  <si>
    <t>Eugênio de Castro</t>
  </si>
  <si>
    <t>Coronel Barros</t>
  </si>
  <si>
    <t>Coronel Bicaco</t>
  </si>
  <si>
    <t>Garruchos</t>
  </si>
  <si>
    <t>Ijuí</t>
  </si>
  <si>
    <t>Crissiumal</t>
  </si>
  <si>
    <t>Giruá</t>
  </si>
  <si>
    <t>Jóia</t>
  </si>
  <si>
    <t>Derrubadas</t>
  </si>
  <si>
    <t>Guarani das Missões</t>
  </si>
  <si>
    <t xml:space="preserve">Nova Ramada </t>
  </si>
  <si>
    <t xml:space="preserve">Esperança do Sul </t>
  </si>
  <si>
    <t>Mato Queimado</t>
  </si>
  <si>
    <t>Panambi</t>
  </si>
  <si>
    <t>Humaitá</t>
  </si>
  <si>
    <t>Pirapó</t>
  </si>
  <si>
    <t>Pejuçara</t>
  </si>
  <si>
    <t>Inhacorá</t>
  </si>
  <si>
    <t>Porto Xavier</t>
  </si>
  <si>
    <t>Miraguaí</t>
  </si>
  <si>
    <t>Rolador</t>
  </si>
  <si>
    <t>Redentora</t>
  </si>
  <si>
    <t>Roque Gonzales</t>
  </si>
  <si>
    <t>Santo Augusto</t>
  </si>
  <si>
    <t>Salvador das Missões</t>
  </si>
  <si>
    <t>São Martinho</t>
  </si>
  <si>
    <t>Santo Ângelo</t>
  </si>
  <si>
    <t>São Valério do Sul</t>
  </si>
  <si>
    <t>Santo Antônio das Missões</t>
  </si>
  <si>
    <t>Sede Nova</t>
  </si>
  <si>
    <t>São Luiz Gonzaga</t>
  </si>
  <si>
    <t>Tenente Portela</t>
  </si>
  <si>
    <t>São Miguel das Missões</t>
  </si>
  <si>
    <t>Tiradentes do Sul</t>
  </si>
  <si>
    <t>São Nicolau</t>
  </si>
  <si>
    <t>Três Passos</t>
  </si>
  <si>
    <t>São Paulo das Missões</t>
  </si>
  <si>
    <t>Vista Gaúcha</t>
  </si>
  <si>
    <t>São Pedro do Butiá</t>
  </si>
  <si>
    <t xml:space="preserve">Sete de Setembro </t>
  </si>
  <si>
    <t>Ubiretama</t>
  </si>
  <si>
    <t>Vitória das Missões</t>
  </si>
  <si>
    <t>COREDE CELEIRO</t>
  </si>
  <si>
    <t>COREDE NOROESTE COLONIAL</t>
  </si>
  <si>
    <t>COREDE MISSÕES</t>
  </si>
  <si>
    <t>Alecrim</t>
  </si>
  <si>
    <t>Alegria</t>
  </si>
  <si>
    <t xml:space="preserve">Boa Vista do Buricá                                                          </t>
  </si>
  <si>
    <t>Campina das Missões</t>
  </si>
  <si>
    <t>Cândido Godói</t>
  </si>
  <si>
    <t>Doutor Maurício Cardoso</t>
  </si>
  <si>
    <t>Horizontina</t>
  </si>
  <si>
    <t>Independência</t>
  </si>
  <si>
    <t xml:space="preserve">Nova Candelária </t>
  </si>
  <si>
    <t>Novo Machado</t>
  </si>
  <si>
    <t>Porto Lucena</t>
  </si>
  <si>
    <t>Porto Mauá</t>
  </si>
  <si>
    <t>Porto Vera Cruz</t>
  </si>
  <si>
    <t>Santa Rosa</t>
  </si>
  <si>
    <t>Santo Cristo</t>
  </si>
  <si>
    <t>São José do Inhacorá</t>
  </si>
  <si>
    <t xml:space="preserve">Senador Salgado Filho </t>
  </si>
  <si>
    <t>Três de Maio</t>
  </si>
  <si>
    <t>Tucunduva</t>
  </si>
  <si>
    <t>Tuparendi</t>
  </si>
  <si>
    <t xml:space="preserve">COREDE FRONTEIRA NOROESTE </t>
  </si>
  <si>
    <r>
      <t xml:space="preserve">
</t>
    </r>
    <r>
      <rPr>
        <sz val="12"/>
        <color rgb="FF070F25"/>
        <rFont val="Times New Roman"/>
        <family val="1"/>
      </rPr>
      <t>1ª de Maio de 2020</t>
    </r>
  </si>
  <si>
    <r>
      <t xml:space="preserve">
</t>
    </r>
    <r>
      <rPr>
        <sz val="12"/>
        <color rgb="FF070F25"/>
        <rFont val="Times New Roman"/>
        <family val="1"/>
      </rPr>
      <t>2ª de Maio de 2020</t>
    </r>
  </si>
  <si>
    <r>
      <t xml:space="preserve">
</t>
    </r>
    <r>
      <rPr>
        <sz val="12"/>
        <color rgb="FF070F25"/>
        <rFont val="Times New Roman"/>
        <family val="1"/>
      </rPr>
      <t>2ª de Junho de 2020</t>
    </r>
  </si>
  <si>
    <r>
      <t xml:space="preserve">
</t>
    </r>
    <r>
      <rPr>
        <sz val="12"/>
        <color rgb="FF070F25"/>
        <rFont val="Times New Roman"/>
        <family val="1"/>
      </rPr>
      <t>1ª de Junho de 2020</t>
    </r>
  </si>
  <si>
    <t>1ª de Junho de 2020</t>
  </si>
  <si>
    <t>2ª de Junho de 2020</t>
  </si>
  <si>
    <t>1ª de Julho de 2020</t>
  </si>
  <si>
    <t>2ª de Julho de 2020</t>
  </si>
  <si>
    <t>1ª de Agosto de 2020</t>
  </si>
  <si>
    <t>2ª de Agosto de 2020</t>
  </si>
  <si>
    <t>1ª de Setembro de 2020</t>
  </si>
  <si>
    <t>2ª de Setembro de 2020</t>
  </si>
  <si>
    <t>1ª de Outubro de 2020</t>
  </si>
  <si>
    <t>2ª de Outubro de 2020</t>
  </si>
  <si>
    <t>1ª de Novembro de 2020</t>
  </si>
  <si>
    <t>2ª de Novembro de 2020</t>
  </si>
  <si>
    <t>1ª de Dezembro de 2020</t>
  </si>
  <si>
    <t>2ª de Dezembro de 2020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</si>
  <si>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</si>
  <si>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</si>
  <si>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</si>
  <si>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Fonte: PDET – PROGRAMA DE DISSEMINAÇÃO DAS ESTATÍSTICAS DO TRABALHO,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</si>
</sst>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sz val="12"/>
      <color rgb="FF070F25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777777"/>
      <name val="Times New Roman"/>
      <family val="1"/>
    </font>
    <font>
      <sz val="16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43" fontId="6" fillId="0" borderId="1" xfId="0" applyNumberFormat="1" applyFont="1" applyBorder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8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0" fontId="9" fillId="0" borderId="0" xfId="2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 applyFill="1" applyBorder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pt-BR" sz="1800"/>
              <a:t>Janeiro a Maio/2020 - Corede Fronteira Noroeste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5263495188101486"/>
          <c:y val="0.20152777777777778"/>
          <c:w val="0.82728105861767276"/>
          <c:h val="0.3314515893846602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'Fronteira Noroeste'!$A$4:$A$28</c:f>
              <c:strCache>
                <c:ptCount val="25"/>
                <c:pt idx="0">
                  <c:v>1ª de Janeiro de 2020</c:v>
                </c:pt>
                <c:pt idx="1">
                  <c:v>2ª de Janeiro de 2020</c:v>
                </c:pt>
                <c:pt idx="2">
                  <c:v>1ª de Fevereiro de 2020</c:v>
                </c:pt>
                <c:pt idx="3">
                  <c:v>
2ª de Fevereiro de 2020
</c:v>
                </c:pt>
                <c:pt idx="4">
                  <c:v>
1ª de Março de 2020
</c:v>
                </c:pt>
                <c:pt idx="5">
                  <c:v>
2ª de Março de 2020</c:v>
                </c:pt>
                <c:pt idx="6">
                  <c:v>
1ª de Abril de 2020</c:v>
                </c:pt>
                <c:pt idx="7">
                  <c:v>2ª de Abril de 2020</c:v>
                </c:pt>
                <c:pt idx="8">
                  <c:v>
1ª de Maio de 2020</c:v>
                </c:pt>
                <c:pt idx="9">
                  <c:v>
2ª de Maio de 2020</c:v>
                </c:pt>
                <c:pt idx="10">
                  <c:v>1ª de Junho de 2020</c:v>
                </c:pt>
                <c:pt idx="11">
                  <c:v>2ª de Junho de 2020</c:v>
                </c:pt>
                <c:pt idx="12">
                  <c:v>1ª de Julho de 2020</c:v>
                </c:pt>
                <c:pt idx="13">
                  <c:v>2ª de Julho de 2020</c:v>
                </c:pt>
                <c:pt idx="14">
                  <c:v>1ª de Agosto de 2020</c:v>
                </c:pt>
                <c:pt idx="15">
                  <c:v>2ª de Agosto de 2020</c:v>
                </c:pt>
                <c:pt idx="16">
                  <c:v>1ª de Setembro de 2020</c:v>
                </c:pt>
                <c:pt idx="17">
                  <c:v>2ª de Setembro de 2020</c:v>
                </c:pt>
                <c:pt idx="18">
                  <c:v>1ª de Outubro de 2020</c:v>
                </c:pt>
                <c:pt idx="19">
                  <c:v>2ª de Outubro de 2020</c:v>
                </c:pt>
                <c:pt idx="20">
                  <c:v>1ª de Novembro de 2020</c:v>
                </c:pt>
                <c:pt idx="21">
                  <c:v>2ª de Novembro de 2020</c:v>
                </c:pt>
                <c:pt idx="22">
                  <c:v>1ª de Dezembro de 2020</c:v>
                </c:pt>
                <c:pt idx="23">
                  <c:v>2ª de Dezembro de 2020</c:v>
                </c:pt>
                <c:pt idx="24">
                  <c:v>Total Geral</c:v>
                </c:pt>
              </c:strCache>
            </c:strRef>
          </c:cat>
          <c:val>
            <c:numRef>
              <c:f>'Fronteira Noroeste'!$AP$4:$AP$28</c:f>
              <c:numCache>
                <c:formatCode>General</c:formatCode>
                <c:ptCount val="25"/>
                <c:pt idx="0">
                  <c:v>228</c:v>
                </c:pt>
                <c:pt idx="1">
                  <c:v>259</c:v>
                </c:pt>
                <c:pt idx="2">
                  <c:v>216</c:v>
                </c:pt>
                <c:pt idx="3">
                  <c:v>228</c:v>
                </c:pt>
                <c:pt idx="4">
                  <c:v>249</c:v>
                </c:pt>
                <c:pt idx="5">
                  <c:v>242</c:v>
                </c:pt>
                <c:pt idx="6">
                  <c:v>189</c:v>
                </c:pt>
                <c:pt idx="7">
                  <c:v>367</c:v>
                </c:pt>
                <c:pt idx="8">
                  <c:v>414</c:v>
                </c:pt>
                <c:pt idx="9">
                  <c:v>278</c:v>
                </c:pt>
                <c:pt idx="10">
                  <c:v>231</c:v>
                </c:pt>
                <c:pt idx="11">
                  <c:v>215</c:v>
                </c:pt>
                <c:pt idx="12">
                  <c:v>187</c:v>
                </c:pt>
                <c:pt idx="13">
                  <c:v>223</c:v>
                </c:pt>
                <c:pt idx="14">
                  <c:v>163</c:v>
                </c:pt>
                <c:pt idx="15">
                  <c:v>176</c:v>
                </c:pt>
                <c:pt idx="16">
                  <c:v>185</c:v>
                </c:pt>
                <c:pt idx="17">
                  <c:v>205</c:v>
                </c:pt>
                <c:pt idx="18">
                  <c:v>195</c:v>
                </c:pt>
                <c:pt idx="19">
                  <c:v>189</c:v>
                </c:pt>
                <c:pt idx="20">
                  <c:v>141</c:v>
                </c:pt>
                <c:pt idx="21">
                  <c:v>192</c:v>
                </c:pt>
                <c:pt idx="22">
                  <c:v>173</c:v>
                </c:pt>
                <c:pt idx="23">
                  <c:v>163</c:v>
                </c:pt>
                <c:pt idx="24">
                  <c:v>5308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9C-4DCF-BDFD-00EEEB0D9760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'Fronteira Noroeste'!$A$4:$A$28</c:f>
              <c:strCache>
                <c:ptCount val="25"/>
                <c:pt idx="0">
                  <c:v>1ª de Janeiro de 2020</c:v>
                </c:pt>
                <c:pt idx="1">
                  <c:v>2ª de Janeiro de 2020</c:v>
                </c:pt>
                <c:pt idx="2">
                  <c:v>1ª de Fevereiro de 2020</c:v>
                </c:pt>
                <c:pt idx="3">
                  <c:v>
2ª de Fevereiro de 2020
</c:v>
                </c:pt>
                <c:pt idx="4">
                  <c:v>
1ª de Março de 2020
</c:v>
                </c:pt>
                <c:pt idx="5">
                  <c:v>
2ª de Março de 2020</c:v>
                </c:pt>
                <c:pt idx="6">
                  <c:v>
1ª de Abril de 2020</c:v>
                </c:pt>
                <c:pt idx="7">
                  <c:v>2ª de Abril de 2020</c:v>
                </c:pt>
                <c:pt idx="8">
                  <c:v>
1ª de Maio de 2020</c:v>
                </c:pt>
                <c:pt idx="9">
                  <c:v>
2ª de Maio de 2020</c:v>
                </c:pt>
                <c:pt idx="10">
                  <c:v>1ª de Junho de 2020</c:v>
                </c:pt>
                <c:pt idx="11">
                  <c:v>2ª de Junho de 2020</c:v>
                </c:pt>
                <c:pt idx="12">
                  <c:v>1ª de Julho de 2020</c:v>
                </c:pt>
                <c:pt idx="13">
                  <c:v>2ª de Julho de 2020</c:v>
                </c:pt>
                <c:pt idx="14">
                  <c:v>1ª de Agosto de 2020</c:v>
                </c:pt>
                <c:pt idx="15">
                  <c:v>2ª de Agosto de 2020</c:v>
                </c:pt>
                <c:pt idx="16">
                  <c:v>1ª de Setembro de 2020</c:v>
                </c:pt>
                <c:pt idx="17">
                  <c:v>2ª de Setembro de 2020</c:v>
                </c:pt>
                <c:pt idx="18">
                  <c:v>1ª de Outubro de 2020</c:v>
                </c:pt>
                <c:pt idx="19">
                  <c:v>2ª de Outubro de 2020</c:v>
                </c:pt>
                <c:pt idx="20">
                  <c:v>1ª de Novembro de 2020</c:v>
                </c:pt>
                <c:pt idx="21">
                  <c:v>2ª de Novembro de 2020</c:v>
                </c:pt>
                <c:pt idx="22">
                  <c:v>1ª de Dezembro de 2020</c:v>
                </c:pt>
                <c:pt idx="23">
                  <c:v>2ª de Dezembro de 2020</c:v>
                </c:pt>
                <c:pt idx="24">
                  <c:v>Total Geral</c:v>
                </c:pt>
              </c:strCache>
            </c:strRef>
          </c:cat>
          <c:val>
            <c:numRef>
              <c:f>'Fronteira Noroeste'!$AQ$4:$AQ$28</c:f>
              <c:numCache>
                <c:formatCode>_(* #,##0.00_);_(* \(#,##0.00\);_(* "-"??_);_(@_)</c:formatCode>
                <c:ptCount val="25"/>
                <c:pt idx="0">
                  <c:v>4.2954031650339113</c:v>
                </c:pt>
                <c:pt idx="1">
                  <c:v>4.8794272795779952</c:v>
                </c:pt>
                <c:pt idx="2">
                  <c:v>4.069329314242653</c:v>
                </c:pt>
                <c:pt idx="3">
                  <c:v>4.2954031650339113</c:v>
                </c:pt>
                <c:pt idx="4">
                  <c:v>4.691032403918614</c:v>
                </c:pt>
                <c:pt idx="5">
                  <c:v>4.5591559909570458</c:v>
                </c:pt>
                <c:pt idx="6">
                  <c:v>3.5606631499623211</c:v>
                </c:pt>
                <c:pt idx="7">
                  <c:v>6.9140919366993225</c:v>
                </c:pt>
                <c:pt idx="8">
                  <c:v>7.7995478522984181</c:v>
                </c:pt>
                <c:pt idx="9">
                  <c:v>5.2373775433308216</c:v>
                </c:pt>
                <c:pt idx="10">
                  <c:v>4.3519216277317261</c:v>
                </c:pt>
                <c:pt idx="11">
                  <c:v>4.0504898266767144</c:v>
                </c:pt>
                <c:pt idx="12">
                  <c:v>3.5229841748304445</c:v>
                </c:pt>
                <c:pt idx="13">
                  <c:v>4.2012057272042203</c:v>
                </c:pt>
                <c:pt idx="14">
                  <c:v>3.0708364732479279</c:v>
                </c:pt>
                <c:pt idx="15">
                  <c:v>3.3157498116051247</c:v>
                </c:pt>
                <c:pt idx="16">
                  <c:v>3.4853051996985682</c:v>
                </c:pt>
                <c:pt idx="17">
                  <c:v>3.8620949510173324</c:v>
                </c:pt>
                <c:pt idx="18">
                  <c:v>3.6737000753579503</c:v>
                </c:pt>
                <c:pt idx="19">
                  <c:v>3.5606631499623211</c:v>
                </c:pt>
                <c:pt idx="20">
                  <c:v>2.656367746797287</c:v>
                </c:pt>
                <c:pt idx="21">
                  <c:v>3.6171816126601355</c:v>
                </c:pt>
                <c:pt idx="22">
                  <c:v>3.2592313489073099</c:v>
                </c:pt>
                <c:pt idx="23">
                  <c:v>3.0708364732479279</c:v>
                </c:pt>
                <c:pt idx="24" formatCode="General">
                  <c:v>100.00000000000001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9C-4DCF-BDFD-00EEEB0D97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12676232"/>
        <c:axId val="512680496"/>
      </c:barChart>
      <c:catAx>
        <c:axId val="512676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512680496"/>
        <c:crosses val="autoZero"/>
        <c:auto val="1"/>
        <c:lblAlgn val="ctr"/>
        <c:lblOffset val="100"/>
        <c:noMultiLvlLbl val="0"/>
      </c:catAx>
      <c:valAx>
        <c:axId val="51268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512676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pt-BR"/>
              <a:t>Tipo de Solicitação - CFN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3580927384076992E-2"/>
          <c:y val="0.18097222222222226"/>
          <c:w val="0.87753018372703417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'Fronteira Noroeste'!$A$30:$A$32</c:f>
              <c:strCache>
                <c:ptCount val="3"/>
                <c:pt idx="0">
                  <c:v>Presencial</c:v>
                </c:pt>
                <c:pt idx="1">
                  <c:v>Web</c:v>
                </c:pt>
                <c:pt idx="2">
                  <c:v>Total Geral</c:v>
                </c:pt>
              </c:strCache>
            </c:strRef>
          </c:cat>
          <c:val>
            <c:numRef>
              <c:f>'Fronteira Noroeste'!$AP$30:$AP$32</c:f>
              <c:numCache>
                <c:formatCode>General</c:formatCode>
                <c:ptCount val="3"/>
                <c:pt idx="0">
                  <c:v>3959</c:v>
                </c:pt>
                <c:pt idx="1">
                  <c:v>1349</c:v>
                </c:pt>
                <c:pt idx="2">
                  <c:v>5308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C1-4EB0-8533-0FA3CBD21271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'Fronteira Noroeste'!$A$30:$A$32</c:f>
              <c:strCache>
                <c:ptCount val="3"/>
                <c:pt idx="0">
                  <c:v>Presencial</c:v>
                </c:pt>
                <c:pt idx="1">
                  <c:v>Web</c:v>
                </c:pt>
                <c:pt idx="2">
                  <c:v>Total Geral</c:v>
                </c:pt>
              </c:strCache>
            </c:strRef>
          </c:cat>
          <c:val>
            <c:numRef>
              <c:f>'Fronteira Noroeste'!$AQ$30:$AQ$32</c:f>
              <c:numCache>
                <c:formatCode>_(* #,##0.00_);_(* \(#,##0.00\);_(* "-"??_);_(@_)</c:formatCode>
                <c:ptCount val="3"/>
                <c:pt idx="0">
                  <c:v>74.58553127354935</c:v>
                </c:pt>
                <c:pt idx="1">
                  <c:v>25.414468726450639</c:v>
                </c:pt>
                <c:pt idx="2">
                  <c:v>99.999999999999986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C1-4EB0-8533-0FA3CBD2127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9230712"/>
        <c:axId val="499225136"/>
      </c:barChart>
      <c:catAx>
        <c:axId val="499230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499225136"/>
        <c:crosses val="autoZero"/>
        <c:auto val="1"/>
        <c:lblAlgn val="ctr"/>
        <c:lblOffset val="100"/>
        <c:noMultiLvlLbl val="0"/>
      </c:catAx>
      <c:valAx>
        <c:axId val="49922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499230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pt-BR" sz="1800" b="1" i="0" baseline="0">
                <a:effectLst/>
              </a:rPr>
              <a:t>Janeiro a Maio/2020 - Corede Missões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Missões!$A$4:$A$28</c:f>
              <c:strCache>
                <c:ptCount val="25"/>
                <c:pt idx="0">
                  <c:v>1ª de Janeiro de 2020</c:v>
                </c:pt>
                <c:pt idx="1">
                  <c:v>2ª de Janeiro de 2020</c:v>
                </c:pt>
                <c:pt idx="2">
                  <c:v>1ª de Fevereiro de 2020</c:v>
                </c:pt>
                <c:pt idx="3">
                  <c:v>
2ª de Fevereiro de 2020
</c:v>
                </c:pt>
                <c:pt idx="4">
                  <c:v>
1ª de Março de 2020
</c:v>
                </c:pt>
                <c:pt idx="5">
                  <c:v>
2ª de Março de 2020</c:v>
                </c:pt>
                <c:pt idx="6">
                  <c:v>
1ª de Abril de 2020</c:v>
                </c:pt>
                <c:pt idx="7">
                  <c:v>2ª de Abril de 2020</c:v>
                </c:pt>
                <c:pt idx="8">
                  <c:v>
1ª de Maio de 2020</c:v>
                </c:pt>
                <c:pt idx="9">
                  <c:v>
2ª de Maio de 2020</c:v>
                </c:pt>
                <c:pt idx="10">
                  <c:v>1ª de Junho de 2020</c:v>
                </c:pt>
                <c:pt idx="11">
                  <c:v>2ª de Junho de 2020</c:v>
                </c:pt>
                <c:pt idx="12">
                  <c:v>1ª de Julho de 2020</c:v>
                </c:pt>
                <c:pt idx="13">
                  <c:v>2ª de Julho de 2020</c:v>
                </c:pt>
                <c:pt idx="14">
                  <c:v>1ª de Agosto de 2020</c:v>
                </c:pt>
                <c:pt idx="15">
                  <c:v>2ª de Agosto de 2020</c:v>
                </c:pt>
                <c:pt idx="16">
                  <c:v>1ª de Setembro de 2020</c:v>
                </c:pt>
                <c:pt idx="17">
                  <c:v>2ª de Setembro de 2020</c:v>
                </c:pt>
                <c:pt idx="18">
                  <c:v>1ª de Outubro de 2020</c:v>
                </c:pt>
                <c:pt idx="19">
                  <c:v>2ª de Outubro de 2020</c:v>
                </c:pt>
                <c:pt idx="20">
                  <c:v>1ª de Novembro de 2020</c:v>
                </c:pt>
                <c:pt idx="21">
                  <c:v>2ª de Novembro de 2020</c:v>
                </c:pt>
                <c:pt idx="22">
                  <c:v>1ª de Dezembro de 2020</c:v>
                </c:pt>
                <c:pt idx="23">
                  <c:v>2ª de Dezembro de 2020</c:v>
                </c:pt>
                <c:pt idx="24">
                  <c:v>Total Geral</c:v>
                </c:pt>
              </c:strCache>
            </c:strRef>
          </c:cat>
          <c:val>
            <c:numRef>
              <c:f>Missões!$AZ$4:$AZ$28</c:f>
              <c:numCache>
                <c:formatCode>General</c:formatCode>
                <c:ptCount val="25"/>
                <c:pt idx="0">
                  <c:v>220</c:v>
                </c:pt>
                <c:pt idx="1">
                  <c:v>216</c:v>
                </c:pt>
                <c:pt idx="2">
                  <c:v>193</c:v>
                </c:pt>
                <c:pt idx="3">
                  <c:v>245</c:v>
                </c:pt>
                <c:pt idx="4">
                  <c:v>250</c:v>
                </c:pt>
                <c:pt idx="5">
                  <c:v>238</c:v>
                </c:pt>
                <c:pt idx="6">
                  <c:v>192</c:v>
                </c:pt>
                <c:pt idx="7">
                  <c:v>299</c:v>
                </c:pt>
                <c:pt idx="8">
                  <c:v>438</c:v>
                </c:pt>
                <c:pt idx="9">
                  <c:v>338</c:v>
                </c:pt>
                <c:pt idx="10">
                  <c:v>258</c:v>
                </c:pt>
                <c:pt idx="11">
                  <c:v>276</c:v>
                </c:pt>
                <c:pt idx="12">
                  <c:v>207</c:v>
                </c:pt>
                <c:pt idx="13">
                  <c:v>220</c:v>
                </c:pt>
                <c:pt idx="14">
                  <c:v>155</c:v>
                </c:pt>
                <c:pt idx="15">
                  <c:v>205</c:v>
                </c:pt>
                <c:pt idx="16">
                  <c:v>199</c:v>
                </c:pt>
                <c:pt idx="17">
                  <c:v>207</c:v>
                </c:pt>
                <c:pt idx="18">
                  <c:v>183</c:v>
                </c:pt>
                <c:pt idx="19">
                  <c:v>190</c:v>
                </c:pt>
                <c:pt idx="20">
                  <c:v>169</c:v>
                </c:pt>
                <c:pt idx="21">
                  <c:v>284</c:v>
                </c:pt>
                <c:pt idx="22">
                  <c:v>210</c:v>
                </c:pt>
                <c:pt idx="23">
                  <c:v>176</c:v>
                </c:pt>
                <c:pt idx="24">
                  <c:v>5568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B7-4648-84E9-F1C42972D304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Missões!$A$4:$A$28</c:f>
              <c:strCache>
                <c:ptCount val="25"/>
                <c:pt idx="0">
                  <c:v>1ª de Janeiro de 2020</c:v>
                </c:pt>
                <c:pt idx="1">
                  <c:v>2ª de Janeiro de 2020</c:v>
                </c:pt>
                <c:pt idx="2">
                  <c:v>1ª de Fevereiro de 2020</c:v>
                </c:pt>
                <c:pt idx="3">
                  <c:v>
2ª de Fevereiro de 2020
</c:v>
                </c:pt>
                <c:pt idx="4">
                  <c:v>
1ª de Março de 2020
</c:v>
                </c:pt>
                <c:pt idx="5">
                  <c:v>
2ª de Março de 2020</c:v>
                </c:pt>
                <c:pt idx="6">
                  <c:v>
1ª de Abril de 2020</c:v>
                </c:pt>
                <c:pt idx="7">
                  <c:v>2ª de Abril de 2020</c:v>
                </c:pt>
                <c:pt idx="8">
                  <c:v>
1ª de Maio de 2020</c:v>
                </c:pt>
                <c:pt idx="9">
                  <c:v>
2ª de Maio de 2020</c:v>
                </c:pt>
                <c:pt idx="10">
                  <c:v>1ª de Junho de 2020</c:v>
                </c:pt>
                <c:pt idx="11">
                  <c:v>2ª de Junho de 2020</c:v>
                </c:pt>
                <c:pt idx="12">
                  <c:v>1ª de Julho de 2020</c:v>
                </c:pt>
                <c:pt idx="13">
                  <c:v>2ª de Julho de 2020</c:v>
                </c:pt>
                <c:pt idx="14">
                  <c:v>1ª de Agosto de 2020</c:v>
                </c:pt>
                <c:pt idx="15">
                  <c:v>2ª de Agosto de 2020</c:v>
                </c:pt>
                <c:pt idx="16">
                  <c:v>1ª de Setembro de 2020</c:v>
                </c:pt>
                <c:pt idx="17">
                  <c:v>2ª de Setembro de 2020</c:v>
                </c:pt>
                <c:pt idx="18">
                  <c:v>1ª de Outubro de 2020</c:v>
                </c:pt>
                <c:pt idx="19">
                  <c:v>2ª de Outubro de 2020</c:v>
                </c:pt>
                <c:pt idx="20">
                  <c:v>1ª de Novembro de 2020</c:v>
                </c:pt>
                <c:pt idx="21">
                  <c:v>2ª de Novembro de 2020</c:v>
                </c:pt>
                <c:pt idx="22">
                  <c:v>1ª de Dezembro de 2020</c:v>
                </c:pt>
                <c:pt idx="23">
                  <c:v>2ª de Dezembro de 2020</c:v>
                </c:pt>
                <c:pt idx="24">
                  <c:v>Total Geral</c:v>
                </c:pt>
              </c:strCache>
            </c:strRef>
          </c:cat>
          <c:val>
            <c:numRef>
              <c:f>Missões!$BA$4:$BA$28</c:f>
              <c:numCache>
                <c:formatCode>_(* #,##0.00_);_(* \(#,##0.00\);_(* "-"??_);_(@_)</c:formatCode>
                <c:ptCount val="25"/>
                <c:pt idx="0">
                  <c:v>3.9511494252873565</c:v>
                </c:pt>
                <c:pt idx="1">
                  <c:v>3.8793103448275863</c:v>
                </c:pt>
                <c:pt idx="2">
                  <c:v>3.4662356321839081</c:v>
                </c:pt>
                <c:pt idx="3">
                  <c:v>4.4001436781609193</c:v>
                </c:pt>
                <c:pt idx="4">
                  <c:v>4.4899425287356323</c:v>
                </c:pt>
                <c:pt idx="5">
                  <c:v>4.2744252873563218</c:v>
                </c:pt>
                <c:pt idx="6">
                  <c:v>3.4482758620689653</c:v>
                </c:pt>
                <c:pt idx="7">
                  <c:v>5.3699712643678161</c:v>
                </c:pt>
                <c:pt idx="8">
                  <c:v>7.8663793103448274</c:v>
                </c:pt>
                <c:pt idx="9">
                  <c:v>6.0704022988505741</c:v>
                </c:pt>
                <c:pt idx="10">
                  <c:v>4.6336206896551726</c:v>
                </c:pt>
                <c:pt idx="11">
                  <c:v>4.9568965517241379</c:v>
                </c:pt>
                <c:pt idx="12">
                  <c:v>3.7176724137931036</c:v>
                </c:pt>
                <c:pt idx="13">
                  <c:v>3.9511494252873565</c:v>
                </c:pt>
                <c:pt idx="14">
                  <c:v>2.7837643678160919</c:v>
                </c:pt>
                <c:pt idx="15">
                  <c:v>3.6817528735632181</c:v>
                </c:pt>
                <c:pt idx="16">
                  <c:v>3.5739942528735638</c:v>
                </c:pt>
                <c:pt idx="17">
                  <c:v>3.7176724137931036</c:v>
                </c:pt>
                <c:pt idx="18">
                  <c:v>3.2866379310344827</c:v>
                </c:pt>
                <c:pt idx="19">
                  <c:v>3.4123563218390807</c:v>
                </c:pt>
                <c:pt idx="20">
                  <c:v>3.0352011494252871</c:v>
                </c:pt>
                <c:pt idx="21">
                  <c:v>5.1005747126436782</c:v>
                </c:pt>
                <c:pt idx="22">
                  <c:v>3.771551724137931</c:v>
                </c:pt>
                <c:pt idx="23">
                  <c:v>3.1609195402298855</c:v>
                </c:pt>
                <c:pt idx="24" formatCode="General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B7-4648-84E9-F1C42972D30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10783520"/>
        <c:axId val="510797296"/>
      </c:barChart>
      <c:catAx>
        <c:axId val="51078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510797296"/>
        <c:crosses val="autoZero"/>
        <c:auto val="1"/>
        <c:lblAlgn val="ctr"/>
        <c:lblOffset val="100"/>
        <c:noMultiLvlLbl val="0"/>
      </c:catAx>
      <c:valAx>
        <c:axId val="51079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510783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pt-BR" sz="2400" b="0" i="0" baseline="0">
                <a:effectLst/>
              </a:rPr>
              <a:t>Tipo de Solicitação - Corede Missões</a:t>
            </a:r>
            <a:endParaRPr lang="pt-BR" sz="2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Missões!$A$30:$A$32</c:f>
              <c:strCache>
                <c:ptCount val="3"/>
                <c:pt idx="0">
                  <c:v>Presencial</c:v>
                </c:pt>
                <c:pt idx="1">
                  <c:v>Web</c:v>
                </c:pt>
                <c:pt idx="2">
                  <c:v>Total Geral</c:v>
                </c:pt>
              </c:strCache>
            </c:strRef>
          </c:cat>
          <c:val>
            <c:numRef>
              <c:f>Missões!$AZ$30:$AZ$32</c:f>
              <c:numCache>
                <c:formatCode>General</c:formatCode>
                <c:ptCount val="3"/>
                <c:pt idx="0">
                  <c:v>4368</c:v>
                </c:pt>
                <c:pt idx="1">
                  <c:v>1200</c:v>
                </c:pt>
                <c:pt idx="2">
                  <c:v>5568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7E-40EB-AF69-BF0DD6BDFA3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Missões!$A$30:$A$32</c:f>
              <c:strCache>
                <c:ptCount val="3"/>
                <c:pt idx="0">
                  <c:v>Presencial</c:v>
                </c:pt>
                <c:pt idx="1">
                  <c:v>Web</c:v>
                </c:pt>
                <c:pt idx="2">
                  <c:v>Total Geral</c:v>
                </c:pt>
              </c:strCache>
            </c:strRef>
          </c:cat>
          <c:val>
            <c:numRef>
              <c:f>Missões!$BA$30:$BA$32</c:f>
              <c:numCache>
                <c:formatCode>_(* #,##0.00_);_(* \(#,##0.00\);_(* "-"??_);_(@_)</c:formatCode>
                <c:ptCount val="3"/>
                <c:pt idx="0">
                  <c:v>78.448275862068968</c:v>
                </c:pt>
                <c:pt idx="1">
                  <c:v>21.551724137931032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7E-40EB-AF69-BF0DD6BDFA3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05276320"/>
        <c:axId val="505277304"/>
      </c:barChart>
      <c:catAx>
        <c:axId val="50527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505277304"/>
        <c:crosses val="autoZero"/>
        <c:auto val="1"/>
        <c:lblAlgn val="ctr"/>
        <c:lblOffset val="100"/>
        <c:noMultiLvlLbl val="0"/>
      </c:catAx>
      <c:valAx>
        <c:axId val="505277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505276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pt-BR" sz="1800" b="1" i="0" baseline="0">
                <a:effectLst/>
              </a:rPr>
              <a:t>Janeiro a Maio/2020 - Corede Noroeste Colonial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'Noroeste Colonial'!$A$4:$A$28</c:f>
              <c:strCache>
                <c:ptCount val="25"/>
                <c:pt idx="0">
                  <c:v>1ª de Janeiro de 2020</c:v>
                </c:pt>
                <c:pt idx="1">
                  <c:v>2ª de Janeiro de 2020</c:v>
                </c:pt>
                <c:pt idx="2">
                  <c:v>1ª de Fevereiro de 2020</c:v>
                </c:pt>
                <c:pt idx="3">
                  <c:v>
2ª de Fevereiro de 2020
</c:v>
                </c:pt>
                <c:pt idx="4">
                  <c:v>
1ª de Março de 2020
</c:v>
                </c:pt>
                <c:pt idx="5">
                  <c:v>
2ª de Março de 2020</c:v>
                </c:pt>
                <c:pt idx="6">
                  <c:v>
1ª de Abril de 2020</c:v>
                </c:pt>
                <c:pt idx="7">
                  <c:v>2ª de Abril de 2020</c:v>
                </c:pt>
                <c:pt idx="8">
                  <c:v>
1ª de Maio de 2020</c:v>
                </c:pt>
                <c:pt idx="9">
                  <c:v>
2ª de Maio de 2020</c:v>
                </c:pt>
                <c:pt idx="10">
                  <c:v>
1ª de Junho de 2020</c:v>
                </c:pt>
                <c:pt idx="11">
                  <c:v>
2ª de Junho de 2020</c:v>
                </c:pt>
                <c:pt idx="12">
                  <c:v>1ª de Julho de 2020</c:v>
                </c:pt>
                <c:pt idx="13">
                  <c:v>2ª de Julho de 2020</c:v>
                </c:pt>
                <c:pt idx="14">
                  <c:v>1ª de Agosto de 2020</c:v>
                </c:pt>
                <c:pt idx="15">
                  <c:v>2ª de Agosto de 2020</c:v>
                </c:pt>
                <c:pt idx="16">
                  <c:v>1ª de Setembro de 2020</c:v>
                </c:pt>
                <c:pt idx="17">
                  <c:v>2ª de Setembro de 2020</c:v>
                </c:pt>
                <c:pt idx="18">
                  <c:v>1ª de Outubro de 2020</c:v>
                </c:pt>
                <c:pt idx="19">
                  <c:v>2ª de Outubro de 2020</c:v>
                </c:pt>
                <c:pt idx="20">
                  <c:v>1ª de Novembro de 2020</c:v>
                </c:pt>
                <c:pt idx="21">
                  <c:v>2ª de Novembro de 2020</c:v>
                </c:pt>
                <c:pt idx="22">
                  <c:v>1ª de Dezembro de 2020</c:v>
                </c:pt>
                <c:pt idx="23">
                  <c:v>2ª de Dezembro de 2020</c:v>
                </c:pt>
                <c:pt idx="24">
                  <c:v>Total Geral</c:v>
                </c:pt>
              </c:strCache>
            </c:strRef>
          </c:cat>
          <c:val>
            <c:numRef>
              <c:f>'Noroeste Colonial'!$X$4:$X$28</c:f>
              <c:numCache>
                <c:formatCode>General</c:formatCode>
                <c:ptCount val="25"/>
                <c:pt idx="0">
                  <c:v>241</c:v>
                </c:pt>
                <c:pt idx="1">
                  <c:v>236</c:v>
                </c:pt>
                <c:pt idx="2">
                  <c:v>229</c:v>
                </c:pt>
                <c:pt idx="3">
                  <c:v>184</c:v>
                </c:pt>
                <c:pt idx="4">
                  <c:v>246</c:v>
                </c:pt>
                <c:pt idx="5">
                  <c:v>226</c:v>
                </c:pt>
                <c:pt idx="6">
                  <c:v>303</c:v>
                </c:pt>
                <c:pt idx="7">
                  <c:v>442</c:v>
                </c:pt>
                <c:pt idx="8">
                  <c:v>552</c:v>
                </c:pt>
                <c:pt idx="9">
                  <c:v>453</c:v>
                </c:pt>
                <c:pt idx="10">
                  <c:v>278</c:v>
                </c:pt>
                <c:pt idx="11">
                  <c:v>298</c:v>
                </c:pt>
                <c:pt idx="12">
                  <c:v>226</c:v>
                </c:pt>
                <c:pt idx="13">
                  <c:v>209</c:v>
                </c:pt>
                <c:pt idx="14">
                  <c:v>167</c:v>
                </c:pt>
                <c:pt idx="15">
                  <c:v>189</c:v>
                </c:pt>
                <c:pt idx="16">
                  <c:v>179</c:v>
                </c:pt>
                <c:pt idx="17">
                  <c:v>192</c:v>
                </c:pt>
                <c:pt idx="18">
                  <c:v>183</c:v>
                </c:pt>
                <c:pt idx="19">
                  <c:v>216</c:v>
                </c:pt>
                <c:pt idx="20">
                  <c:v>174</c:v>
                </c:pt>
                <c:pt idx="21">
                  <c:v>230</c:v>
                </c:pt>
                <c:pt idx="22">
                  <c:v>216</c:v>
                </c:pt>
                <c:pt idx="23">
                  <c:v>196</c:v>
                </c:pt>
                <c:pt idx="24">
                  <c:v>6065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05-4DC2-84EF-D70D05D6C140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'Noroeste Colonial'!$A$4:$A$28</c:f>
              <c:strCache>
                <c:ptCount val="25"/>
                <c:pt idx="0">
                  <c:v>1ª de Janeiro de 2020</c:v>
                </c:pt>
                <c:pt idx="1">
                  <c:v>2ª de Janeiro de 2020</c:v>
                </c:pt>
                <c:pt idx="2">
                  <c:v>1ª de Fevereiro de 2020</c:v>
                </c:pt>
                <c:pt idx="3">
                  <c:v>
2ª de Fevereiro de 2020
</c:v>
                </c:pt>
                <c:pt idx="4">
                  <c:v>
1ª de Março de 2020
</c:v>
                </c:pt>
                <c:pt idx="5">
                  <c:v>
2ª de Março de 2020</c:v>
                </c:pt>
                <c:pt idx="6">
                  <c:v>
1ª de Abril de 2020</c:v>
                </c:pt>
                <c:pt idx="7">
                  <c:v>2ª de Abril de 2020</c:v>
                </c:pt>
                <c:pt idx="8">
                  <c:v>
1ª de Maio de 2020</c:v>
                </c:pt>
                <c:pt idx="9">
                  <c:v>
2ª de Maio de 2020</c:v>
                </c:pt>
                <c:pt idx="10">
                  <c:v>
1ª de Junho de 2020</c:v>
                </c:pt>
                <c:pt idx="11">
                  <c:v>
2ª de Junho de 2020</c:v>
                </c:pt>
                <c:pt idx="12">
                  <c:v>1ª de Julho de 2020</c:v>
                </c:pt>
                <c:pt idx="13">
                  <c:v>2ª de Julho de 2020</c:v>
                </c:pt>
                <c:pt idx="14">
                  <c:v>1ª de Agosto de 2020</c:v>
                </c:pt>
                <c:pt idx="15">
                  <c:v>2ª de Agosto de 2020</c:v>
                </c:pt>
                <c:pt idx="16">
                  <c:v>1ª de Setembro de 2020</c:v>
                </c:pt>
                <c:pt idx="17">
                  <c:v>2ª de Setembro de 2020</c:v>
                </c:pt>
                <c:pt idx="18">
                  <c:v>1ª de Outubro de 2020</c:v>
                </c:pt>
                <c:pt idx="19">
                  <c:v>2ª de Outubro de 2020</c:v>
                </c:pt>
                <c:pt idx="20">
                  <c:v>1ª de Novembro de 2020</c:v>
                </c:pt>
                <c:pt idx="21">
                  <c:v>2ª de Novembro de 2020</c:v>
                </c:pt>
                <c:pt idx="22">
                  <c:v>1ª de Dezembro de 2020</c:v>
                </c:pt>
                <c:pt idx="23">
                  <c:v>2ª de Dezembro de 2020</c:v>
                </c:pt>
                <c:pt idx="24">
                  <c:v>Total Geral</c:v>
                </c:pt>
              </c:strCache>
            </c:strRef>
          </c:cat>
          <c:val>
            <c:numRef>
              <c:f>'Noroeste Colonial'!$Y$4:$Y$28</c:f>
              <c:numCache>
                <c:formatCode>_(* #,##0.00_);_(* \(#,##0.00\);_(* "-"??_);_(@_)</c:formatCode>
                <c:ptCount val="25"/>
                <c:pt idx="0">
                  <c:v>3.9736191261335532</c:v>
                </c:pt>
                <c:pt idx="1">
                  <c:v>3.8911788953009072</c:v>
                </c:pt>
                <c:pt idx="2">
                  <c:v>3.7757625721352022</c:v>
                </c:pt>
                <c:pt idx="3">
                  <c:v>3.033800494641385</c:v>
                </c:pt>
                <c:pt idx="4">
                  <c:v>4.0560593569662</c:v>
                </c:pt>
                <c:pt idx="5">
                  <c:v>3.7262984336356144</c:v>
                </c:pt>
                <c:pt idx="6">
                  <c:v>4.9958779884583677</c:v>
                </c:pt>
                <c:pt idx="7">
                  <c:v>7.287716405605936</c:v>
                </c:pt>
                <c:pt idx="8">
                  <c:v>9.101401483924155</c:v>
                </c:pt>
                <c:pt idx="9">
                  <c:v>7.4690849134377579</c:v>
                </c:pt>
                <c:pt idx="10">
                  <c:v>4.5836768342951366</c:v>
                </c:pt>
                <c:pt idx="11">
                  <c:v>4.9134377576257213</c:v>
                </c:pt>
                <c:pt idx="12">
                  <c:v>3.7262984336356144</c:v>
                </c:pt>
                <c:pt idx="13">
                  <c:v>3.446001648804617</c:v>
                </c:pt>
                <c:pt idx="14">
                  <c:v>2.7535037098103876</c:v>
                </c:pt>
                <c:pt idx="15">
                  <c:v>3.116240725474031</c:v>
                </c:pt>
                <c:pt idx="16">
                  <c:v>2.9513602638087386</c:v>
                </c:pt>
                <c:pt idx="17">
                  <c:v>3.1657048639736196</c:v>
                </c:pt>
                <c:pt idx="18">
                  <c:v>3.0173124484748555</c:v>
                </c:pt>
                <c:pt idx="19">
                  <c:v>3.5614179719703216</c:v>
                </c:pt>
                <c:pt idx="20">
                  <c:v>2.8689200329760927</c:v>
                </c:pt>
                <c:pt idx="21">
                  <c:v>3.7922506183017313</c:v>
                </c:pt>
                <c:pt idx="22">
                  <c:v>3.5614179719703216</c:v>
                </c:pt>
                <c:pt idx="23">
                  <c:v>3.2316570486397365</c:v>
                </c:pt>
                <c:pt idx="2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05-4DC2-84EF-D70D05D6C14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10804840"/>
        <c:axId val="510806808"/>
      </c:barChart>
      <c:catAx>
        <c:axId val="510804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510806808"/>
        <c:crosses val="autoZero"/>
        <c:auto val="1"/>
        <c:lblAlgn val="ctr"/>
        <c:lblOffset val="100"/>
        <c:noMultiLvlLbl val="0"/>
      </c:catAx>
      <c:valAx>
        <c:axId val="510806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51080484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pt-BR" sz="1800" b="1" i="0" baseline="0">
                <a:effectLst/>
              </a:rPr>
              <a:t>Janeiro a Maio/2020 - Corede Celeiro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Celeiro!$A$4:$A$28</c:f>
              <c:strCache>
                <c:ptCount val="25"/>
                <c:pt idx="0">
                  <c:v>1ª de Janeiro de 2020</c:v>
                </c:pt>
                <c:pt idx="1">
                  <c:v>2ª de Janeiro de 2020</c:v>
                </c:pt>
                <c:pt idx="2">
                  <c:v>1ª de Fevereiro de 2020</c:v>
                </c:pt>
                <c:pt idx="3">
                  <c:v>
2ª de Fevereiro de 2020
</c:v>
                </c:pt>
                <c:pt idx="4">
                  <c:v>
1ª de Março de 2020
</c:v>
                </c:pt>
                <c:pt idx="5">
                  <c:v>
2ª de Março de 2020</c:v>
                </c:pt>
                <c:pt idx="6">
                  <c:v>
1ª de Abril de 2020</c:v>
                </c:pt>
                <c:pt idx="7">
                  <c:v>2ª de Abril de 2020</c:v>
                </c:pt>
                <c:pt idx="8">
                  <c:v>
1ª de Maio de 2020</c:v>
                </c:pt>
                <c:pt idx="9">
                  <c:v>
2ª de Maio de 2020</c:v>
                </c:pt>
                <c:pt idx="10">
                  <c:v>
1ª de Junho de 2020</c:v>
                </c:pt>
                <c:pt idx="11">
                  <c:v>
2ª de Junho de 2020</c:v>
                </c:pt>
                <c:pt idx="12">
                  <c:v>1ª de Julho de 2020</c:v>
                </c:pt>
                <c:pt idx="13">
                  <c:v>2ª de Julho de 2020</c:v>
                </c:pt>
                <c:pt idx="14">
                  <c:v>1ª de Agosto de 2020</c:v>
                </c:pt>
                <c:pt idx="15">
                  <c:v>2ª de Agosto de 2020</c:v>
                </c:pt>
                <c:pt idx="16">
                  <c:v>1ª de Setembro de 2020</c:v>
                </c:pt>
                <c:pt idx="17">
                  <c:v>2ª de Setembro de 2020</c:v>
                </c:pt>
                <c:pt idx="18">
                  <c:v>1ª de Outubro de 2020</c:v>
                </c:pt>
                <c:pt idx="19">
                  <c:v>2ª de Outubro de 2020</c:v>
                </c:pt>
                <c:pt idx="20">
                  <c:v>1ª de Novembro de 2020</c:v>
                </c:pt>
                <c:pt idx="21">
                  <c:v>2ª de Novembro de 2020</c:v>
                </c:pt>
                <c:pt idx="22">
                  <c:v>1ª de Dezembro de 2020</c:v>
                </c:pt>
                <c:pt idx="23">
                  <c:v>2ª de Dezembro de 2020</c:v>
                </c:pt>
                <c:pt idx="24">
                  <c:v>Total Geral</c:v>
                </c:pt>
              </c:strCache>
            </c:strRef>
          </c:cat>
          <c:val>
            <c:numRef>
              <c:f>Celeiro!$AR$4:$AR$28</c:f>
              <c:numCache>
                <c:formatCode>General</c:formatCode>
                <c:ptCount val="25"/>
                <c:pt idx="0">
                  <c:v>64</c:v>
                </c:pt>
                <c:pt idx="1">
                  <c:v>91</c:v>
                </c:pt>
                <c:pt idx="2">
                  <c:v>140</c:v>
                </c:pt>
                <c:pt idx="3">
                  <c:v>62</c:v>
                </c:pt>
                <c:pt idx="4">
                  <c:v>89</c:v>
                </c:pt>
                <c:pt idx="5">
                  <c:v>74</c:v>
                </c:pt>
                <c:pt idx="6">
                  <c:v>80</c:v>
                </c:pt>
                <c:pt idx="7">
                  <c:v>147</c:v>
                </c:pt>
                <c:pt idx="8">
                  <c:v>181</c:v>
                </c:pt>
                <c:pt idx="9">
                  <c:v>120</c:v>
                </c:pt>
                <c:pt idx="10">
                  <c:v>118</c:v>
                </c:pt>
                <c:pt idx="11">
                  <c:v>112</c:v>
                </c:pt>
                <c:pt idx="12">
                  <c:v>102</c:v>
                </c:pt>
                <c:pt idx="13">
                  <c:v>124</c:v>
                </c:pt>
                <c:pt idx="14">
                  <c:v>70</c:v>
                </c:pt>
                <c:pt idx="15">
                  <c:v>96</c:v>
                </c:pt>
                <c:pt idx="16">
                  <c:v>74</c:v>
                </c:pt>
                <c:pt idx="17">
                  <c:v>66</c:v>
                </c:pt>
                <c:pt idx="18">
                  <c:v>71</c:v>
                </c:pt>
                <c:pt idx="19">
                  <c:v>88</c:v>
                </c:pt>
                <c:pt idx="20">
                  <c:v>71</c:v>
                </c:pt>
                <c:pt idx="21">
                  <c:v>81</c:v>
                </c:pt>
                <c:pt idx="22">
                  <c:v>83</c:v>
                </c:pt>
                <c:pt idx="23">
                  <c:v>71</c:v>
                </c:pt>
                <c:pt idx="24">
                  <c:v>2275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48-495A-A0F3-4B25F6FD7F0C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Celeiro!$A$4:$A$28</c:f>
              <c:strCache>
                <c:ptCount val="25"/>
                <c:pt idx="0">
                  <c:v>1ª de Janeiro de 2020</c:v>
                </c:pt>
                <c:pt idx="1">
                  <c:v>2ª de Janeiro de 2020</c:v>
                </c:pt>
                <c:pt idx="2">
                  <c:v>1ª de Fevereiro de 2020</c:v>
                </c:pt>
                <c:pt idx="3">
                  <c:v>
2ª de Fevereiro de 2020
</c:v>
                </c:pt>
                <c:pt idx="4">
                  <c:v>
1ª de Março de 2020
</c:v>
                </c:pt>
                <c:pt idx="5">
                  <c:v>
2ª de Março de 2020</c:v>
                </c:pt>
                <c:pt idx="6">
                  <c:v>
1ª de Abril de 2020</c:v>
                </c:pt>
                <c:pt idx="7">
                  <c:v>2ª de Abril de 2020</c:v>
                </c:pt>
                <c:pt idx="8">
                  <c:v>
1ª de Maio de 2020</c:v>
                </c:pt>
                <c:pt idx="9">
                  <c:v>
2ª de Maio de 2020</c:v>
                </c:pt>
                <c:pt idx="10">
                  <c:v>
1ª de Junho de 2020</c:v>
                </c:pt>
                <c:pt idx="11">
                  <c:v>
2ª de Junho de 2020</c:v>
                </c:pt>
                <c:pt idx="12">
                  <c:v>1ª de Julho de 2020</c:v>
                </c:pt>
                <c:pt idx="13">
                  <c:v>2ª de Julho de 2020</c:v>
                </c:pt>
                <c:pt idx="14">
                  <c:v>1ª de Agosto de 2020</c:v>
                </c:pt>
                <c:pt idx="15">
                  <c:v>2ª de Agosto de 2020</c:v>
                </c:pt>
                <c:pt idx="16">
                  <c:v>1ª de Setembro de 2020</c:v>
                </c:pt>
                <c:pt idx="17">
                  <c:v>2ª de Setembro de 2020</c:v>
                </c:pt>
                <c:pt idx="18">
                  <c:v>1ª de Outubro de 2020</c:v>
                </c:pt>
                <c:pt idx="19">
                  <c:v>2ª de Outubro de 2020</c:v>
                </c:pt>
                <c:pt idx="20">
                  <c:v>1ª de Novembro de 2020</c:v>
                </c:pt>
                <c:pt idx="21">
                  <c:v>2ª de Novembro de 2020</c:v>
                </c:pt>
                <c:pt idx="22">
                  <c:v>1ª de Dezembro de 2020</c:v>
                </c:pt>
                <c:pt idx="23">
                  <c:v>2ª de Dezembro de 2020</c:v>
                </c:pt>
                <c:pt idx="24">
                  <c:v>Total Geral</c:v>
                </c:pt>
              </c:strCache>
            </c:strRef>
          </c:cat>
          <c:val>
            <c:numRef>
              <c:f>Celeiro!$AS$4:$AS$28</c:f>
              <c:numCache>
                <c:formatCode>_(* #,##0.00_);_(* \(#,##0.00\);_(* "-"??_);_(@_)</c:formatCode>
                <c:ptCount val="25"/>
                <c:pt idx="0">
                  <c:v>2.813186813186813</c:v>
                </c:pt>
                <c:pt idx="1">
                  <c:v>4</c:v>
                </c:pt>
                <c:pt idx="2">
                  <c:v>6.1538461538461542</c:v>
                </c:pt>
                <c:pt idx="3">
                  <c:v>2.7252747252747254</c:v>
                </c:pt>
                <c:pt idx="4">
                  <c:v>3.9120879120879124</c:v>
                </c:pt>
                <c:pt idx="5">
                  <c:v>3.2527472527472527</c:v>
                </c:pt>
                <c:pt idx="6">
                  <c:v>3.5164835164835164</c:v>
                </c:pt>
                <c:pt idx="7">
                  <c:v>6.4615384615384617</c:v>
                </c:pt>
                <c:pt idx="8">
                  <c:v>7.9560439560439562</c:v>
                </c:pt>
                <c:pt idx="9">
                  <c:v>5.2747252747252746</c:v>
                </c:pt>
                <c:pt idx="10">
                  <c:v>5.186813186813187</c:v>
                </c:pt>
                <c:pt idx="11">
                  <c:v>4.9230769230769234</c:v>
                </c:pt>
                <c:pt idx="12">
                  <c:v>4.4835164835164836</c:v>
                </c:pt>
                <c:pt idx="13">
                  <c:v>5.4505494505494507</c:v>
                </c:pt>
                <c:pt idx="14">
                  <c:v>3.0769230769230771</c:v>
                </c:pt>
                <c:pt idx="15">
                  <c:v>4.2197802197802199</c:v>
                </c:pt>
                <c:pt idx="16">
                  <c:v>3.2527472527472527</c:v>
                </c:pt>
                <c:pt idx="17">
                  <c:v>2.9010989010989015</c:v>
                </c:pt>
                <c:pt idx="18">
                  <c:v>3.1208791208791209</c:v>
                </c:pt>
                <c:pt idx="19">
                  <c:v>3.8681318681318682</c:v>
                </c:pt>
                <c:pt idx="20">
                  <c:v>3.1208791208791209</c:v>
                </c:pt>
                <c:pt idx="21">
                  <c:v>3.5604395604395607</c:v>
                </c:pt>
                <c:pt idx="22">
                  <c:v>3.6483516483516483</c:v>
                </c:pt>
                <c:pt idx="23">
                  <c:v>3.1208791208791209</c:v>
                </c:pt>
                <c:pt idx="24" formatCode="General">
                  <c:v>100.00000000000001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48-495A-A0F3-4B25F6FD7F0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88186728"/>
        <c:axId val="388190336"/>
      </c:barChart>
      <c:catAx>
        <c:axId val="388186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388190336"/>
        <c:crosses val="autoZero"/>
        <c:auto val="1"/>
        <c:lblAlgn val="ctr"/>
        <c:lblOffset val="100"/>
        <c:noMultiLvlLbl val="0"/>
      </c:catAx>
      <c:valAx>
        <c:axId val="38819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388186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pt-BR" sz="1800" b="0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Tipo de Solicitação - Corede Celeiro</a:t>
            </a:r>
            <a:endParaRPr lang="pt-BR" sz="1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Celeiro!$A$30:$A$32</c:f>
              <c:strCache>
                <c:ptCount val="3"/>
                <c:pt idx="0">
                  <c:v>Presencial</c:v>
                </c:pt>
                <c:pt idx="1">
                  <c:v>Web</c:v>
                </c:pt>
                <c:pt idx="2">
                  <c:v>Total Geral</c:v>
                </c:pt>
              </c:strCache>
            </c:strRef>
          </c:cat>
          <c:val>
            <c:numRef>
              <c:f>Celeiro!$AR$30:$AR$32</c:f>
              <c:numCache>
                <c:formatCode>General</c:formatCode>
                <c:ptCount val="3"/>
                <c:pt idx="0">
                  <c:v>1622</c:v>
                </c:pt>
                <c:pt idx="1">
                  <c:v>653</c:v>
                </c:pt>
                <c:pt idx="2">
                  <c:v>2275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DC-475A-8129-9E9A819D947B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Celeiro!$A$30:$A$32</c:f>
              <c:strCache>
                <c:ptCount val="3"/>
                <c:pt idx="0">
                  <c:v>Presencial</c:v>
                </c:pt>
                <c:pt idx="1">
                  <c:v>Web</c:v>
                </c:pt>
                <c:pt idx="2">
                  <c:v>Total Geral</c:v>
                </c:pt>
              </c:strCache>
            </c:strRef>
          </c:cat>
          <c:val>
            <c:numRef>
              <c:f>Celeiro!$AS$30:$AS$32</c:f>
              <c:numCache>
                <c:formatCode>_(* #,##0.00_);_(* \(#,##0.00\);_(* "-"??_);_(@_)</c:formatCode>
                <c:ptCount val="3"/>
                <c:pt idx="0">
                  <c:v>71.296703296703299</c:v>
                </c:pt>
                <c:pt idx="1">
                  <c:v>28.703296703296704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DC-475A-8129-9E9A819D947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9223824"/>
        <c:axId val="499224808"/>
      </c:barChart>
      <c:catAx>
        <c:axId val="49922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9224808"/>
        <c:crosses val="autoZero"/>
        <c:auto val="1"/>
        <c:lblAlgn val="ctr"/>
        <c:lblOffset val="100"/>
        <c:noMultiLvlLbl val="0"/>
      </c:catAx>
      <c:valAx>
        <c:axId val="499224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9223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11906</xdr:colOff>
      <xdr:row>1</xdr:row>
      <xdr:rowOff>238123</xdr:rowOff>
    </xdr:from>
    <xdr:to>
      <xdr:col>64</xdr:col>
      <xdr:colOff>333375</xdr:colOff>
      <xdr:row>11</xdr:row>
      <xdr:rowOff>166688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92843FA-8598-4287-9FCF-888B4F1A46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49</xdr:col>
      <xdr:colOff>41670</xdr:colOff>
      <xdr:row>30</xdr:row>
      <xdr:rowOff>107156</xdr:rowOff>
    </xdr:from>
    <xdr:to>
      <xdr:col>59</xdr:col>
      <xdr:colOff>214311</xdr:colOff>
      <xdr:row>44</xdr:row>
      <xdr:rowOff>175021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E1251E7C-C118-4135-BC28-6D95A5499A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571500</xdr:colOff>
      <xdr:row>2</xdr:row>
      <xdr:rowOff>428625</xdr:rowOff>
    </xdr:from>
    <xdr:to>
      <xdr:col>84</xdr:col>
      <xdr:colOff>95250</xdr:colOff>
      <xdr:row>36</xdr:row>
      <xdr:rowOff>142875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55F8A6D-B479-4A4E-A3FC-BA062593B1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53</xdr:col>
      <xdr:colOff>555625</xdr:colOff>
      <xdr:row>37</xdr:row>
      <xdr:rowOff>223837</xdr:rowOff>
    </xdr:from>
    <xdr:to>
      <xdr:col>67</xdr:col>
      <xdr:colOff>15875</xdr:colOff>
      <xdr:row>58</xdr:row>
      <xdr:rowOff>15875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6E0DC07A-731F-463E-AB02-1C1C3AABA4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714374</xdr:colOff>
      <xdr:row>2</xdr:row>
      <xdr:rowOff>207962</xdr:rowOff>
    </xdr:from>
    <xdr:to>
      <xdr:col>49</xdr:col>
      <xdr:colOff>269875</xdr:colOff>
      <xdr:row>33</xdr:row>
      <xdr:rowOff>111125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1BB750A-23EE-4723-8E07-C728CB8C14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452437</xdr:colOff>
      <xdr:row>0</xdr:row>
      <xdr:rowOff>144461</xdr:rowOff>
    </xdr:from>
    <xdr:to>
      <xdr:col>74</xdr:col>
      <xdr:colOff>79375</xdr:colOff>
      <xdr:row>35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3F87FF2-5EB4-40D1-B7C8-BBF4254C4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44</xdr:col>
      <xdr:colOff>631030</xdr:colOff>
      <xdr:row>36</xdr:row>
      <xdr:rowOff>39290</xdr:rowOff>
    </xdr:from>
    <xdr:to>
      <xdr:col>51</xdr:col>
      <xdr:colOff>583405</xdr:colOff>
      <xdr:row>50</xdr:row>
      <xdr:rowOff>103584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E5CF628-99E0-45BF-B0EE-EFC5BD7A02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1B0F9-C7F2-4C22-8337-F64F4488A6F5}">
  <dimension ref="A1:AV63"/>
  <sheetViews>
    <sheetView zoomScale="80" zoomScaleNormal="80" zoomScaleSheetLayoutView="70" workbookViewId="0">
      <pane xSplit="1" topLeftCell="B1" activePane="topRight" state="frozen"/>
      <selection activeCell="A34" sqref="A34:A37"/>
      <selection pane="topRight" activeCell="AT40" sqref="AT40"/>
    </sheetView>
  </sheetViews>
  <sheetFormatPr defaultRowHeight="15" x14ac:dyDescent="0.25"/>
  <cols>
    <col min="1" max="1" width="23.5703125" customWidth="1"/>
    <col min="2" max="2" width="10.7109375" customWidth="1"/>
    <col min="3" max="3" width="10.5703125" customWidth="1"/>
    <col min="4" max="4" width="12.5703125" customWidth="1"/>
    <col min="5" max="5" width="10.5703125" customWidth="1"/>
    <col min="6" max="6" width="12" customWidth="1"/>
    <col min="7" max="7" width="10.5703125" customWidth="1"/>
    <col min="8" max="8" width="13.28515625" customWidth="1"/>
    <col min="9" max="13" width="11" customWidth="1"/>
    <col min="14" max="14" width="12.5703125" customWidth="1"/>
    <col min="15" max="33" width="11" customWidth="1"/>
    <col min="34" max="35" width="9.7109375" customWidth="1"/>
    <col min="36" max="36" width="12.5703125" customWidth="1"/>
    <col min="37" max="37" width="9.7109375" customWidth="1"/>
    <col min="38" max="38" width="12.42578125" customWidth="1"/>
    <col min="39" max="39" width="9.7109375" customWidth="1"/>
    <col min="40" max="40" width="13.7109375" customWidth="1"/>
    <col min="42" max="42" width="12.7109375" customWidth="1"/>
    <col min="46" max="46" width="27.5703125" customWidth="1"/>
    <col min="47" max="47" width="17.140625" customWidth="1"/>
    <col min="48" max="48" width="20.28515625" customWidth="1"/>
  </cols>
  <sheetData>
    <row r="1" spans="1:43" ht="17.25" customHeight="1" x14ac:dyDescent="0.25">
      <c r="A1" s="38" t="s">
        <v>98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</row>
    <row r="2" spans="1:43" ht="18.75" customHeight="1" x14ac:dyDescent="0.25">
      <c r="A2" s="41" t="s">
        <v>4</v>
      </c>
      <c r="B2" s="39">
        <v>1</v>
      </c>
      <c r="C2" s="40"/>
      <c r="D2" s="39">
        <v>2</v>
      </c>
      <c r="E2" s="40"/>
      <c r="F2" s="39">
        <v>3</v>
      </c>
      <c r="G2" s="40"/>
      <c r="H2" s="39">
        <v>4</v>
      </c>
      <c r="I2" s="40"/>
      <c r="J2" s="39">
        <v>5</v>
      </c>
      <c r="K2" s="40"/>
      <c r="L2" s="39">
        <v>6</v>
      </c>
      <c r="M2" s="40"/>
      <c r="N2" s="39">
        <v>7</v>
      </c>
      <c r="O2" s="40"/>
      <c r="P2" s="39">
        <v>8</v>
      </c>
      <c r="Q2" s="40"/>
      <c r="R2" s="39">
        <v>9</v>
      </c>
      <c r="S2" s="40"/>
      <c r="T2" s="39">
        <v>10</v>
      </c>
      <c r="U2" s="40"/>
      <c r="V2" s="39">
        <v>11</v>
      </c>
      <c r="W2" s="40"/>
      <c r="X2" s="39">
        <v>12</v>
      </c>
      <c r="Y2" s="40"/>
      <c r="Z2" s="39">
        <v>13</v>
      </c>
      <c r="AA2" s="40"/>
      <c r="AB2" s="39">
        <v>14</v>
      </c>
      <c r="AC2" s="40"/>
      <c r="AD2" s="39">
        <v>15</v>
      </c>
      <c r="AE2" s="40"/>
      <c r="AF2" s="39">
        <v>16</v>
      </c>
      <c r="AG2" s="40"/>
      <c r="AH2" s="39">
        <v>17</v>
      </c>
      <c r="AI2" s="40"/>
      <c r="AJ2" s="39">
        <v>18</v>
      </c>
      <c r="AK2" s="40"/>
      <c r="AL2" s="39">
        <v>19</v>
      </c>
      <c r="AM2" s="40"/>
      <c r="AN2" s="39">
        <v>20</v>
      </c>
      <c r="AO2" s="40"/>
      <c r="AP2" s="17"/>
      <c r="AQ2" s="17"/>
    </row>
    <row r="3" spans="1:43" s="22" customFormat="1" ht="30" customHeight="1" x14ac:dyDescent="0.25">
      <c r="A3" s="42"/>
      <c r="B3" s="23" t="s">
        <v>78</v>
      </c>
      <c r="C3" s="19" t="s">
        <v>12</v>
      </c>
      <c r="D3" s="21" t="s">
        <v>79</v>
      </c>
      <c r="E3" s="19" t="s">
        <v>12</v>
      </c>
      <c r="F3" s="21" t="s">
        <v>80</v>
      </c>
      <c r="G3" s="19" t="s">
        <v>12</v>
      </c>
      <c r="H3" s="21" t="s">
        <v>81</v>
      </c>
      <c r="I3" s="19" t="s">
        <v>12</v>
      </c>
      <c r="J3" s="21" t="s">
        <v>82</v>
      </c>
      <c r="K3" s="20" t="s">
        <v>12</v>
      </c>
      <c r="L3" s="21" t="s">
        <v>83</v>
      </c>
      <c r="M3" s="20" t="s">
        <v>12</v>
      </c>
      <c r="N3" s="21" t="s">
        <v>84</v>
      </c>
      <c r="O3" s="20" t="s">
        <v>12</v>
      </c>
      <c r="P3" s="21" t="s">
        <v>85</v>
      </c>
      <c r="Q3" s="20" t="s">
        <v>12</v>
      </c>
      <c r="R3" s="21" t="s">
        <v>86</v>
      </c>
      <c r="S3" s="20" t="s">
        <v>12</v>
      </c>
      <c r="T3" s="21" t="s">
        <v>87</v>
      </c>
      <c r="U3" s="20" t="s">
        <v>12</v>
      </c>
      <c r="V3" s="21" t="s">
        <v>88</v>
      </c>
      <c r="W3" s="20" t="s">
        <v>12</v>
      </c>
      <c r="X3" s="21" t="s">
        <v>89</v>
      </c>
      <c r="Y3" s="20" t="s">
        <v>12</v>
      </c>
      <c r="Z3" s="21" t="s">
        <v>90</v>
      </c>
      <c r="AA3" s="20" t="s">
        <v>12</v>
      </c>
      <c r="AB3" s="21" t="s">
        <v>91</v>
      </c>
      <c r="AC3" s="20" t="s">
        <v>12</v>
      </c>
      <c r="AD3" s="21" t="s">
        <v>92</v>
      </c>
      <c r="AE3" s="20" t="s">
        <v>12</v>
      </c>
      <c r="AF3" s="21" t="s">
        <v>93</v>
      </c>
      <c r="AG3" s="20" t="s">
        <v>12</v>
      </c>
      <c r="AH3" s="21" t="s">
        <v>94</v>
      </c>
      <c r="AI3" s="20" t="s">
        <v>12</v>
      </c>
      <c r="AJ3" s="21" t="s">
        <v>95</v>
      </c>
      <c r="AK3" s="20" t="s">
        <v>12</v>
      </c>
      <c r="AL3" s="21" t="s">
        <v>96</v>
      </c>
      <c r="AM3" s="20" t="s">
        <v>12</v>
      </c>
      <c r="AN3" s="21" t="s">
        <v>97</v>
      </c>
      <c r="AO3" s="20" t="s">
        <v>12</v>
      </c>
      <c r="AP3" s="16" t="s">
        <v>15</v>
      </c>
      <c r="AQ3" s="16" t="s">
        <v>17</v>
      </c>
    </row>
    <row r="4" spans="1:43" ht="15.75" x14ac:dyDescent="0.25">
      <c r="A4" s="1" t="s">
        <v>0</v>
      </c>
      <c r="B4" s="3">
        <v>2</v>
      </c>
      <c r="C4" s="5">
        <f>B4/B$28*100</f>
        <v>7.4074074074074066</v>
      </c>
      <c r="D4" s="15">
        <v>0</v>
      </c>
      <c r="E4" s="5">
        <f>D4/D$28*100</f>
        <v>0</v>
      </c>
      <c r="F4" s="15">
        <v>4</v>
      </c>
      <c r="G4" s="5">
        <f>F4/F$28*100</f>
        <v>1.7467248908296942</v>
      </c>
      <c r="H4" s="15">
        <v>1</v>
      </c>
      <c r="I4" s="5">
        <f>H4/H$28*100</f>
        <v>2.3809523809523809</v>
      </c>
      <c r="J4" s="15">
        <v>4</v>
      </c>
      <c r="K4" s="5">
        <f>J4/J$28*100</f>
        <v>5.4794520547945202</v>
      </c>
      <c r="L4" s="15">
        <v>2</v>
      </c>
      <c r="M4" s="5">
        <f>L4/L$28*100</f>
        <v>3.278688524590164</v>
      </c>
      <c r="N4" s="15">
        <v>31</v>
      </c>
      <c r="O4" s="5">
        <f>N4/N$28*100</f>
        <v>5.3633217993079585</v>
      </c>
      <c r="P4" s="15">
        <v>7</v>
      </c>
      <c r="Q4" s="5">
        <f>P4/P$28*100</f>
        <v>6.481481481481481</v>
      </c>
      <c r="R4" s="15">
        <v>2</v>
      </c>
      <c r="S4" s="5">
        <f>R4/R$28*100</f>
        <v>2.5</v>
      </c>
      <c r="T4" s="15">
        <v>1</v>
      </c>
      <c r="U4" s="5">
        <f>T4/T$28*100</f>
        <v>7.1428571428571423</v>
      </c>
      <c r="V4" s="15">
        <v>1</v>
      </c>
      <c r="W4" s="5">
        <f>V4/V$28*100</f>
        <v>5.5555555555555554</v>
      </c>
      <c r="X4" s="15">
        <v>0</v>
      </c>
      <c r="Y4" s="5">
        <f>X4/X$28*100</f>
        <v>0</v>
      </c>
      <c r="Z4" s="15">
        <v>0</v>
      </c>
      <c r="AA4" s="5">
        <f t="shared" ref="AA4:AA28" si="0">Z4/Z$28*100</f>
        <v>0</v>
      </c>
      <c r="AB4" s="15">
        <v>116</v>
      </c>
      <c r="AC4" s="5">
        <f>AB4/AB$28*100</f>
        <v>4.5436741088915005</v>
      </c>
      <c r="AD4" s="15">
        <v>13</v>
      </c>
      <c r="AE4" s="5">
        <f>AD4/AD$28*100</f>
        <v>4.0498442367601246</v>
      </c>
      <c r="AF4" s="15">
        <v>1</v>
      </c>
      <c r="AG4" s="5">
        <f>AF4/AF$28*100</f>
        <v>1.4925373134328357</v>
      </c>
      <c r="AH4" s="15">
        <v>0</v>
      </c>
      <c r="AI4" s="5">
        <f>AH4/AH$28*100</f>
        <v>0</v>
      </c>
      <c r="AJ4" s="15">
        <v>34</v>
      </c>
      <c r="AK4" s="5">
        <f>AJ4/AJ$28*100</f>
        <v>4.2553191489361701</v>
      </c>
      <c r="AL4" s="15">
        <v>8</v>
      </c>
      <c r="AM4" s="5">
        <f>AL4/AL$28*100</f>
        <v>6.7226890756302522</v>
      </c>
      <c r="AN4" s="15">
        <v>1</v>
      </c>
      <c r="AO4" s="5">
        <f>AN4/AN$28*100</f>
        <v>0.66225165562913912</v>
      </c>
      <c r="AP4" s="15">
        <f>B4+D4+F4+H4+J4+L4+N4+P4+R4+T4+V4+X4+Z4+AB4+AD4+AF4+AH4+AJ4+AL4+AN4</f>
        <v>228</v>
      </c>
      <c r="AQ4" s="5">
        <f>AP4/AP$28*100</f>
        <v>4.2954031650339113</v>
      </c>
    </row>
    <row r="5" spans="1:43" ht="15.75" x14ac:dyDescent="0.25">
      <c r="A5" s="1" t="s">
        <v>1</v>
      </c>
      <c r="B5" s="1">
        <v>3</v>
      </c>
      <c r="C5" s="5">
        <f t="shared" ref="C5:E27" si="1">B5/B$28*100</f>
        <v>11.111111111111111</v>
      </c>
      <c r="D5" s="15">
        <v>1</v>
      </c>
      <c r="E5" s="5">
        <f t="shared" si="1"/>
        <v>2.5</v>
      </c>
      <c r="F5" s="15">
        <v>7</v>
      </c>
      <c r="G5" s="5">
        <f t="shared" ref="G5" si="2">F5/F$28*100</f>
        <v>3.0567685589519651</v>
      </c>
      <c r="H5" s="15">
        <v>2</v>
      </c>
      <c r="I5" s="5">
        <f t="shared" ref="I5" si="3">H5/H$28*100</f>
        <v>4.7619047619047619</v>
      </c>
      <c r="J5" s="15">
        <v>3</v>
      </c>
      <c r="K5" s="5">
        <f t="shared" ref="K5" si="4">J5/J$28*100</f>
        <v>4.10958904109589</v>
      </c>
      <c r="L5" s="15">
        <v>4</v>
      </c>
      <c r="M5" s="5">
        <f t="shared" ref="M5" si="5">L5/L$28*100</f>
        <v>6.557377049180328</v>
      </c>
      <c r="N5" s="15">
        <v>31</v>
      </c>
      <c r="O5" s="5">
        <f t="shared" ref="O5" si="6">N5/N$28*100</f>
        <v>5.3633217993079585</v>
      </c>
      <c r="P5" s="15">
        <v>1</v>
      </c>
      <c r="Q5" s="5">
        <f t="shared" ref="Q5" si="7">P5/P$28*100</f>
        <v>0.92592592592592582</v>
      </c>
      <c r="R5" s="15">
        <v>2</v>
      </c>
      <c r="S5" s="5">
        <f t="shared" ref="S5" si="8">R5/R$28*100</f>
        <v>2.5</v>
      </c>
      <c r="T5" s="15">
        <v>0</v>
      </c>
      <c r="U5" s="5">
        <f t="shared" ref="U5" si="9">T5/T$28*100</f>
        <v>0</v>
      </c>
      <c r="V5" s="15">
        <v>1</v>
      </c>
      <c r="W5" s="5">
        <f t="shared" ref="W5" si="10">V5/V$28*100</f>
        <v>5.5555555555555554</v>
      </c>
      <c r="X5" s="15">
        <v>2</v>
      </c>
      <c r="Y5" s="5">
        <f t="shared" ref="Y5" si="11">X5/X$28*100</f>
        <v>12.5</v>
      </c>
      <c r="Z5" s="15">
        <v>0</v>
      </c>
      <c r="AA5" s="5">
        <f t="shared" si="0"/>
        <v>0</v>
      </c>
      <c r="AB5" s="15">
        <v>130</v>
      </c>
      <c r="AC5" s="5">
        <f t="shared" ref="AC5" si="12">AB5/AB$28*100</f>
        <v>5.0920485703094398</v>
      </c>
      <c r="AD5" s="15">
        <v>25</v>
      </c>
      <c r="AE5" s="5">
        <f t="shared" ref="AE5" si="13">AD5/AD$28*100</f>
        <v>7.7881619937694699</v>
      </c>
      <c r="AF5" s="15">
        <v>1</v>
      </c>
      <c r="AG5" s="5">
        <f t="shared" ref="AG5" si="14">AF5/AF$28*100</f>
        <v>1.4925373134328357</v>
      </c>
      <c r="AH5" s="15">
        <v>0</v>
      </c>
      <c r="AI5" s="5">
        <f t="shared" ref="AI5" si="15">AH5/AH$28*100</f>
        <v>0</v>
      </c>
      <c r="AJ5" s="15">
        <v>38</v>
      </c>
      <c r="AK5" s="5">
        <f t="shared" ref="AK5" si="16">AJ5/AJ$28*100</f>
        <v>4.7559449311639552</v>
      </c>
      <c r="AL5" s="15">
        <v>3</v>
      </c>
      <c r="AM5" s="5">
        <f t="shared" ref="AM5" si="17">AL5/AL$28*100</f>
        <v>2.5210084033613445</v>
      </c>
      <c r="AN5" s="15">
        <v>5</v>
      </c>
      <c r="AO5" s="5">
        <f t="shared" ref="AO5" si="18">AN5/AN$28*100</f>
        <v>3.3112582781456954</v>
      </c>
      <c r="AP5" s="15">
        <f t="shared" ref="AP5:AP27" si="19">B5+D5+F5+H5+J5+L5+N5+P5+R5+T5+V5+X5+Z5+AB5+AD5+AF5+AH5+AJ5+AL5+AN5</f>
        <v>259</v>
      </c>
      <c r="AQ5" s="5">
        <f t="shared" ref="AQ5" si="20">AP5/AP$28*100</f>
        <v>4.8794272795779952</v>
      </c>
    </row>
    <row r="6" spans="1:43" ht="21" customHeight="1" x14ac:dyDescent="0.25">
      <c r="A6" s="1" t="s">
        <v>2</v>
      </c>
      <c r="B6" s="1">
        <v>0</v>
      </c>
      <c r="C6" s="5">
        <f t="shared" si="1"/>
        <v>0</v>
      </c>
      <c r="D6" s="15">
        <v>1</v>
      </c>
      <c r="E6" s="5">
        <f t="shared" si="1"/>
        <v>2.5</v>
      </c>
      <c r="F6" s="15">
        <v>4</v>
      </c>
      <c r="G6" s="5">
        <f t="shared" ref="G6" si="21">F6/F$28*100</f>
        <v>1.7467248908296942</v>
      </c>
      <c r="H6" s="15">
        <v>0</v>
      </c>
      <c r="I6" s="5">
        <f t="shared" ref="I6" si="22">H6/H$28*100</f>
        <v>0</v>
      </c>
      <c r="J6" s="15">
        <v>2</v>
      </c>
      <c r="K6" s="5">
        <f t="shared" ref="K6" si="23">J6/J$28*100</f>
        <v>2.7397260273972601</v>
      </c>
      <c r="L6" s="15">
        <v>6</v>
      </c>
      <c r="M6" s="5">
        <f t="shared" ref="M6" si="24">L6/L$28*100</f>
        <v>9.8360655737704921</v>
      </c>
      <c r="N6" s="15">
        <v>27</v>
      </c>
      <c r="O6" s="5">
        <f t="shared" ref="O6" si="25">N6/N$28*100</f>
        <v>4.6712802768166091</v>
      </c>
      <c r="P6" s="15">
        <v>5</v>
      </c>
      <c r="Q6" s="5">
        <f t="shared" ref="Q6" si="26">P6/P$28*100</f>
        <v>4.6296296296296298</v>
      </c>
      <c r="R6" s="15">
        <v>1</v>
      </c>
      <c r="S6" s="5">
        <f t="shared" ref="S6" si="27">R6/R$28*100</f>
        <v>1.25</v>
      </c>
      <c r="T6" s="15">
        <v>1</v>
      </c>
      <c r="U6" s="5">
        <f t="shared" ref="U6" si="28">T6/T$28*100</f>
        <v>7.1428571428571423</v>
      </c>
      <c r="V6" s="15">
        <v>1</v>
      </c>
      <c r="W6" s="5">
        <f t="shared" ref="W6" si="29">V6/V$28*100</f>
        <v>5.5555555555555554</v>
      </c>
      <c r="X6" s="15">
        <v>0</v>
      </c>
      <c r="Y6" s="5">
        <f t="shared" ref="Y6" si="30">X6/X$28*100</f>
        <v>0</v>
      </c>
      <c r="Z6" s="15">
        <v>0</v>
      </c>
      <c r="AA6" s="5">
        <f t="shared" si="0"/>
        <v>0</v>
      </c>
      <c r="AB6" s="15">
        <v>110</v>
      </c>
      <c r="AC6" s="5">
        <f t="shared" ref="AC6" si="31">AB6/AB$28*100</f>
        <v>4.3086564825695266</v>
      </c>
      <c r="AD6" s="15">
        <v>10</v>
      </c>
      <c r="AE6" s="5">
        <f t="shared" ref="AE6" si="32">AD6/AD$28*100</f>
        <v>3.1152647975077881</v>
      </c>
      <c r="AF6" s="15">
        <v>1</v>
      </c>
      <c r="AG6" s="5">
        <f t="shared" ref="AG6" si="33">AF6/AF$28*100</f>
        <v>1.4925373134328357</v>
      </c>
      <c r="AH6" s="15">
        <v>0</v>
      </c>
      <c r="AI6" s="5">
        <f t="shared" ref="AI6" si="34">AH6/AH$28*100</f>
        <v>0</v>
      </c>
      <c r="AJ6" s="15">
        <v>33</v>
      </c>
      <c r="AK6" s="5">
        <f t="shared" ref="AK6" si="35">AJ6/AJ$28*100</f>
        <v>4.1301627033792236</v>
      </c>
      <c r="AL6" s="15">
        <v>7</v>
      </c>
      <c r="AM6" s="5">
        <f t="shared" ref="AM6" si="36">AL6/AL$28*100</f>
        <v>5.8823529411764701</v>
      </c>
      <c r="AN6" s="15">
        <v>7</v>
      </c>
      <c r="AO6" s="5">
        <f t="shared" ref="AO6" si="37">AN6/AN$28*100</f>
        <v>4.6357615894039732</v>
      </c>
      <c r="AP6" s="15">
        <f t="shared" si="19"/>
        <v>216</v>
      </c>
      <c r="AQ6" s="5">
        <f t="shared" ref="AQ6" si="38">AP6/AP$28*100</f>
        <v>4.069329314242653</v>
      </c>
    </row>
    <row r="7" spans="1:43" ht="21" customHeight="1" x14ac:dyDescent="0.25">
      <c r="A7" s="7" t="s">
        <v>5</v>
      </c>
      <c r="B7" s="15">
        <v>1</v>
      </c>
      <c r="C7" s="5">
        <f t="shared" si="1"/>
        <v>3.7037037037037033</v>
      </c>
      <c r="D7" s="15">
        <v>0</v>
      </c>
      <c r="E7" s="5">
        <f t="shared" si="1"/>
        <v>0</v>
      </c>
      <c r="F7" s="15">
        <v>7</v>
      </c>
      <c r="G7" s="5">
        <f t="shared" ref="G7" si="39">F7/F$28*100</f>
        <v>3.0567685589519651</v>
      </c>
      <c r="H7" s="15">
        <v>0</v>
      </c>
      <c r="I7" s="5">
        <f t="shared" ref="I7" si="40">H7/H$28*100</f>
        <v>0</v>
      </c>
      <c r="J7" s="15">
        <v>4</v>
      </c>
      <c r="K7" s="5">
        <f t="shared" ref="K7" si="41">J7/J$28*100</f>
        <v>5.4794520547945202</v>
      </c>
      <c r="L7" s="15">
        <v>3</v>
      </c>
      <c r="M7" s="5">
        <f t="shared" ref="M7" si="42">L7/L$28*100</f>
        <v>4.918032786885246</v>
      </c>
      <c r="N7" s="15">
        <v>24</v>
      </c>
      <c r="O7" s="5">
        <f t="shared" ref="O7" si="43">N7/N$28*100</f>
        <v>4.1522491349480966</v>
      </c>
      <c r="P7" s="15">
        <v>2</v>
      </c>
      <c r="Q7" s="5">
        <f t="shared" ref="Q7" si="44">P7/P$28*100</f>
        <v>1.8518518518518516</v>
      </c>
      <c r="R7" s="15">
        <v>4</v>
      </c>
      <c r="S7" s="5">
        <f t="shared" ref="S7" si="45">R7/R$28*100</f>
        <v>5</v>
      </c>
      <c r="T7" s="15">
        <v>1</v>
      </c>
      <c r="U7" s="5">
        <f t="shared" ref="U7" si="46">T7/T$28*100</f>
        <v>7.1428571428571423</v>
      </c>
      <c r="V7" s="15">
        <v>1</v>
      </c>
      <c r="W7" s="5">
        <f t="shared" ref="W7" si="47">V7/V$28*100</f>
        <v>5.5555555555555554</v>
      </c>
      <c r="X7" s="15">
        <v>1</v>
      </c>
      <c r="Y7" s="5">
        <f t="shared" ref="Y7" si="48">X7/X$28*100</f>
        <v>6.25</v>
      </c>
      <c r="Z7" s="15">
        <v>0</v>
      </c>
      <c r="AA7" s="5">
        <f t="shared" si="0"/>
        <v>0</v>
      </c>
      <c r="AB7" s="15">
        <v>122</v>
      </c>
      <c r="AC7" s="5">
        <f t="shared" ref="AC7" si="49">AB7/AB$28*100</f>
        <v>4.7786917352134743</v>
      </c>
      <c r="AD7" s="15">
        <v>17</v>
      </c>
      <c r="AE7" s="5">
        <f t="shared" ref="AE7" si="50">AD7/AD$28*100</f>
        <v>5.29595015576324</v>
      </c>
      <c r="AF7" s="15">
        <v>1</v>
      </c>
      <c r="AG7" s="5">
        <f t="shared" ref="AG7" si="51">AF7/AF$28*100</f>
        <v>1.4925373134328357</v>
      </c>
      <c r="AH7" s="15">
        <v>0</v>
      </c>
      <c r="AI7" s="5">
        <f t="shared" ref="AI7" si="52">AH7/AH$28*100</f>
        <v>0</v>
      </c>
      <c r="AJ7" s="15">
        <v>33</v>
      </c>
      <c r="AK7" s="5">
        <f t="shared" ref="AK7" si="53">AJ7/AJ$28*100</f>
        <v>4.1301627033792236</v>
      </c>
      <c r="AL7" s="15">
        <v>3</v>
      </c>
      <c r="AM7" s="5">
        <f t="shared" ref="AM7" si="54">AL7/AL$28*100</f>
        <v>2.5210084033613445</v>
      </c>
      <c r="AN7" s="15">
        <v>4</v>
      </c>
      <c r="AO7" s="5">
        <f t="shared" ref="AO7" si="55">AN7/AN$28*100</f>
        <v>2.6490066225165565</v>
      </c>
      <c r="AP7" s="15">
        <f t="shared" si="19"/>
        <v>228</v>
      </c>
      <c r="AQ7" s="5">
        <f t="shared" ref="AQ7" si="56">AP7/AP$28*100</f>
        <v>4.2954031650339113</v>
      </c>
    </row>
    <row r="8" spans="1:43" ht="18" customHeight="1" x14ac:dyDescent="0.25">
      <c r="A8" s="7" t="s">
        <v>8</v>
      </c>
      <c r="B8" s="2">
        <v>0</v>
      </c>
      <c r="C8" s="5">
        <f t="shared" si="1"/>
        <v>0</v>
      </c>
      <c r="D8" s="15">
        <v>1</v>
      </c>
      <c r="E8" s="5">
        <f t="shared" si="1"/>
        <v>2.5</v>
      </c>
      <c r="F8" s="15">
        <v>8</v>
      </c>
      <c r="G8" s="5">
        <f t="shared" ref="G8" si="57">F8/F$28*100</f>
        <v>3.4934497816593884</v>
      </c>
      <c r="H8" s="15">
        <v>0</v>
      </c>
      <c r="I8" s="5">
        <f t="shared" ref="I8" si="58">H8/H$28*100</f>
        <v>0</v>
      </c>
      <c r="J8" s="15">
        <v>2</v>
      </c>
      <c r="K8" s="5">
        <f t="shared" ref="K8" si="59">J8/J$28*100</f>
        <v>2.7397260273972601</v>
      </c>
      <c r="L8" s="15">
        <v>2</v>
      </c>
      <c r="M8" s="5">
        <f t="shared" ref="M8" si="60">L8/L$28*100</f>
        <v>3.278688524590164</v>
      </c>
      <c r="N8" s="15">
        <v>30</v>
      </c>
      <c r="O8" s="5">
        <f t="shared" ref="O8" si="61">N8/N$28*100</f>
        <v>5.1903114186851207</v>
      </c>
      <c r="P8" s="15">
        <v>9</v>
      </c>
      <c r="Q8" s="5">
        <f t="shared" ref="Q8" si="62">P8/P$28*100</f>
        <v>8.3333333333333321</v>
      </c>
      <c r="R8" s="15">
        <v>3</v>
      </c>
      <c r="S8" s="5">
        <f t="shared" ref="S8" si="63">R8/R$28*100</f>
        <v>3.75</v>
      </c>
      <c r="T8" s="15">
        <v>1</v>
      </c>
      <c r="U8" s="5">
        <f t="shared" ref="U8" si="64">T8/T$28*100</f>
        <v>7.1428571428571423</v>
      </c>
      <c r="V8" s="15">
        <v>0</v>
      </c>
      <c r="W8" s="5">
        <f t="shared" ref="W8" si="65">V8/V$28*100</f>
        <v>0</v>
      </c>
      <c r="X8" s="15">
        <v>1</v>
      </c>
      <c r="Y8" s="5">
        <f t="shared" ref="Y8" si="66">X8/X$28*100</f>
        <v>6.25</v>
      </c>
      <c r="Z8" s="15">
        <v>0</v>
      </c>
      <c r="AA8" s="5">
        <f t="shared" si="0"/>
        <v>0</v>
      </c>
      <c r="AB8" s="15">
        <v>135</v>
      </c>
      <c r="AC8" s="5">
        <f t="shared" ref="AC8" si="67">AB8/AB$28*100</f>
        <v>5.2878965922444188</v>
      </c>
      <c r="AD8" s="15">
        <v>8</v>
      </c>
      <c r="AE8" s="5">
        <f t="shared" ref="AE8" si="68">AD8/AD$28*100</f>
        <v>2.4922118380062304</v>
      </c>
      <c r="AF8" s="15">
        <v>1</v>
      </c>
      <c r="AG8" s="5">
        <f t="shared" ref="AG8" si="69">AF8/AF$28*100</f>
        <v>1.4925373134328357</v>
      </c>
      <c r="AH8" s="15">
        <v>2</v>
      </c>
      <c r="AI8" s="5">
        <f t="shared" ref="AI8" si="70">AH8/AH$28*100</f>
        <v>22.222222222222221</v>
      </c>
      <c r="AJ8" s="15">
        <v>35</v>
      </c>
      <c r="AK8" s="5">
        <f t="shared" ref="AK8" si="71">AJ8/AJ$28*100</f>
        <v>4.3804755944931166</v>
      </c>
      <c r="AL8" s="15">
        <v>1</v>
      </c>
      <c r="AM8" s="5">
        <f t="shared" ref="AM8" si="72">AL8/AL$28*100</f>
        <v>0.84033613445378152</v>
      </c>
      <c r="AN8" s="15">
        <v>10</v>
      </c>
      <c r="AO8" s="5">
        <f t="shared" ref="AO8" si="73">AN8/AN$28*100</f>
        <v>6.6225165562913908</v>
      </c>
      <c r="AP8" s="15">
        <f t="shared" si="19"/>
        <v>249</v>
      </c>
      <c r="AQ8" s="5">
        <f t="shared" ref="AQ8" si="74">AP8/AP$28*100</f>
        <v>4.691032403918614</v>
      </c>
    </row>
    <row r="9" spans="1:43" ht="17.25" customHeight="1" x14ac:dyDescent="0.25">
      <c r="A9" s="26" t="s">
        <v>7</v>
      </c>
      <c r="B9" s="1">
        <v>2</v>
      </c>
      <c r="C9" s="5">
        <f t="shared" si="1"/>
        <v>7.4074074074074066</v>
      </c>
      <c r="D9" s="15">
        <v>2</v>
      </c>
      <c r="E9" s="5">
        <f t="shared" si="1"/>
        <v>5</v>
      </c>
      <c r="F9" s="15">
        <v>11</v>
      </c>
      <c r="G9" s="5">
        <f t="shared" ref="G9" si="75">F9/F$28*100</f>
        <v>4.8034934497816595</v>
      </c>
      <c r="H9" s="15">
        <v>0</v>
      </c>
      <c r="I9" s="5">
        <f t="shared" ref="I9" si="76">H9/H$28*100</f>
        <v>0</v>
      </c>
      <c r="J9" s="15">
        <v>4</v>
      </c>
      <c r="K9" s="5">
        <f t="shared" ref="K9" si="77">J9/J$28*100</f>
        <v>5.4794520547945202</v>
      </c>
      <c r="L9" s="15">
        <v>1</v>
      </c>
      <c r="M9" s="5">
        <f t="shared" ref="M9" si="78">L9/L$28*100</f>
        <v>1.639344262295082</v>
      </c>
      <c r="N9" s="15">
        <v>52</v>
      </c>
      <c r="O9" s="5">
        <f t="shared" ref="O9" si="79">N9/N$28*100</f>
        <v>8.9965397923875443</v>
      </c>
      <c r="P9" s="15">
        <v>2</v>
      </c>
      <c r="Q9" s="5">
        <f t="shared" ref="Q9" si="80">P9/P$28*100</f>
        <v>1.8518518518518516</v>
      </c>
      <c r="R9" s="15">
        <v>0</v>
      </c>
      <c r="S9" s="5">
        <f t="shared" ref="S9" si="81">R9/R$28*100</f>
        <v>0</v>
      </c>
      <c r="T9" s="15">
        <v>0</v>
      </c>
      <c r="U9" s="5">
        <f t="shared" ref="U9" si="82">T9/T$28*100</f>
        <v>0</v>
      </c>
      <c r="V9" s="15">
        <v>1</v>
      </c>
      <c r="W9" s="5">
        <f t="shared" ref="W9" si="83">V9/V$28*100</f>
        <v>5.5555555555555554</v>
      </c>
      <c r="X9" s="15">
        <v>0</v>
      </c>
      <c r="Y9" s="5">
        <f t="shared" ref="Y9" si="84">X9/X$28*100</f>
        <v>0</v>
      </c>
      <c r="Z9" s="15">
        <v>0</v>
      </c>
      <c r="AA9" s="5">
        <f t="shared" si="0"/>
        <v>0</v>
      </c>
      <c r="AB9" s="15">
        <v>103</v>
      </c>
      <c r="AC9" s="5">
        <f t="shared" ref="AC9" si="85">AB9/AB$28*100</f>
        <v>4.034469251860556</v>
      </c>
      <c r="AD9" s="15">
        <v>18</v>
      </c>
      <c r="AE9" s="5">
        <f t="shared" ref="AE9" si="86">AD9/AD$28*100</f>
        <v>5.6074766355140184</v>
      </c>
      <c r="AF9" s="15">
        <v>4</v>
      </c>
      <c r="AG9" s="5">
        <f t="shared" ref="AG9" si="87">AF9/AF$28*100</f>
        <v>5.9701492537313428</v>
      </c>
      <c r="AH9" s="15">
        <v>0</v>
      </c>
      <c r="AI9" s="5">
        <f t="shared" ref="AI9" si="88">AH9/AH$28*100</f>
        <v>0</v>
      </c>
      <c r="AJ9" s="15">
        <v>28</v>
      </c>
      <c r="AK9" s="5">
        <f t="shared" ref="AK9" si="89">AJ9/AJ$28*100</f>
        <v>3.5043804755944929</v>
      </c>
      <c r="AL9" s="15">
        <v>5</v>
      </c>
      <c r="AM9" s="5">
        <f t="shared" ref="AM9" si="90">AL9/AL$28*100</f>
        <v>4.2016806722689077</v>
      </c>
      <c r="AN9" s="15">
        <v>9</v>
      </c>
      <c r="AO9" s="5">
        <f t="shared" ref="AO9" si="91">AN9/AN$28*100</f>
        <v>5.9602649006622519</v>
      </c>
      <c r="AP9" s="15">
        <f t="shared" si="19"/>
        <v>242</v>
      </c>
      <c r="AQ9" s="5">
        <f t="shared" ref="AQ9" si="92">AP9/AP$28*100</f>
        <v>4.5591559909570458</v>
      </c>
    </row>
    <row r="10" spans="1:43" ht="21" customHeight="1" x14ac:dyDescent="0.25">
      <c r="A10" s="26" t="s">
        <v>6</v>
      </c>
      <c r="B10" s="1">
        <v>2</v>
      </c>
      <c r="C10" s="5">
        <f t="shared" si="1"/>
        <v>7.4074074074074066</v>
      </c>
      <c r="D10" s="15">
        <v>1</v>
      </c>
      <c r="E10" s="5">
        <f t="shared" si="1"/>
        <v>2.5</v>
      </c>
      <c r="F10" s="15">
        <v>16</v>
      </c>
      <c r="G10" s="5">
        <f t="shared" ref="G10" si="93">F10/F$28*100</f>
        <v>6.9868995633187767</v>
      </c>
      <c r="H10" s="15">
        <v>4</v>
      </c>
      <c r="I10" s="5">
        <f t="shared" ref="I10" si="94">H10/H$28*100</f>
        <v>9.5238095238095237</v>
      </c>
      <c r="J10" s="15">
        <v>1</v>
      </c>
      <c r="K10" s="5">
        <f t="shared" ref="K10" si="95">J10/J$28*100</f>
        <v>1.3698630136986301</v>
      </c>
      <c r="L10" s="15">
        <v>1</v>
      </c>
      <c r="M10" s="5">
        <f t="shared" ref="M10" si="96">L10/L$28*100</f>
        <v>1.639344262295082</v>
      </c>
      <c r="N10" s="15">
        <v>31</v>
      </c>
      <c r="O10" s="5">
        <f t="shared" ref="O10" si="97">N10/N$28*100</f>
        <v>5.3633217993079585</v>
      </c>
      <c r="P10" s="15">
        <v>6</v>
      </c>
      <c r="Q10" s="5">
        <f t="shared" ref="Q10" si="98">P10/P$28*100</f>
        <v>5.5555555555555554</v>
      </c>
      <c r="R10" s="15">
        <v>1</v>
      </c>
      <c r="S10" s="5">
        <f t="shared" ref="S10" si="99">R10/R$28*100</f>
        <v>1.25</v>
      </c>
      <c r="T10" s="15">
        <v>0</v>
      </c>
      <c r="U10" s="5">
        <f t="shared" ref="U10" si="100">T10/T$28*100</f>
        <v>0</v>
      </c>
      <c r="V10" s="15">
        <v>1</v>
      </c>
      <c r="W10" s="5">
        <f t="shared" ref="W10" si="101">V10/V$28*100</f>
        <v>5.5555555555555554</v>
      </c>
      <c r="X10" s="15">
        <v>0</v>
      </c>
      <c r="Y10" s="5">
        <f t="shared" ref="Y10" si="102">X10/X$28*100</f>
        <v>0</v>
      </c>
      <c r="Z10" s="15">
        <v>0</v>
      </c>
      <c r="AA10" s="5">
        <f t="shared" si="0"/>
        <v>0</v>
      </c>
      <c r="AB10" s="15">
        <v>71</v>
      </c>
      <c r="AC10" s="5">
        <f t="shared" ref="AC10" si="103">AB10/AB$28*100</f>
        <v>2.7810419114766942</v>
      </c>
      <c r="AD10" s="15">
        <v>7</v>
      </c>
      <c r="AE10" s="5">
        <f t="shared" ref="AE10" si="104">AD10/AD$28*100</f>
        <v>2.1806853582554515</v>
      </c>
      <c r="AF10" s="15">
        <v>2</v>
      </c>
      <c r="AG10" s="5">
        <f t="shared" ref="AG10" si="105">AF10/AF$28*100</f>
        <v>2.9850746268656714</v>
      </c>
      <c r="AH10" s="15">
        <v>0</v>
      </c>
      <c r="AI10" s="5">
        <f t="shared" ref="AI10" si="106">AH10/AH$28*100</f>
        <v>0</v>
      </c>
      <c r="AJ10" s="15">
        <v>26</v>
      </c>
      <c r="AK10" s="5">
        <f t="shared" ref="AK10" si="107">AJ10/AJ$28*100</f>
        <v>3.2540675844806008</v>
      </c>
      <c r="AL10" s="15">
        <v>11</v>
      </c>
      <c r="AM10" s="5">
        <f t="shared" ref="AM10" si="108">AL10/AL$28*100</f>
        <v>9.2436974789915975</v>
      </c>
      <c r="AN10" s="15">
        <v>8</v>
      </c>
      <c r="AO10" s="5">
        <f t="shared" ref="AO10" si="109">AN10/AN$28*100</f>
        <v>5.298013245033113</v>
      </c>
      <c r="AP10" s="15">
        <f t="shared" si="19"/>
        <v>189</v>
      </c>
      <c r="AQ10" s="5">
        <f t="shared" ref="AQ10" si="110">AP10/AP$28*100</f>
        <v>3.5606631499623211</v>
      </c>
    </row>
    <row r="11" spans="1:43" ht="15.75" x14ac:dyDescent="0.25">
      <c r="A11" s="1" t="s">
        <v>3</v>
      </c>
      <c r="B11" s="1">
        <v>1</v>
      </c>
      <c r="C11" s="5">
        <f t="shared" si="1"/>
        <v>3.7037037037037033</v>
      </c>
      <c r="D11" s="15">
        <v>0</v>
      </c>
      <c r="E11" s="5">
        <f t="shared" si="1"/>
        <v>0</v>
      </c>
      <c r="F11" s="15">
        <v>21</v>
      </c>
      <c r="G11" s="5">
        <f t="shared" ref="G11" si="111">F11/F$28*100</f>
        <v>9.1703056768558966</v>
      </c>
      <c r="H11" s="15">
        <v>4</v>
      </c>
      <c r="I11" s="5">
        <f t="shared" ref="I11" si="112">H11/H$28*100</f>
        <v>9.5238095238095237</v>
      </c>
      <c r="J11" s="15">
        <v>12</v>
      </c>
      <c r="K11" s="5">
        <f t="shared" ref="K11" si="113">J11/J$28*100</f>
        <v>16.43835616438356</v>
      </c>
      <c r="L11" s="15">
        <v>2</v>
      </c>
      <c r="M11" s="5">
        <f t="shared" ref="M11" si="114">L11/L$28*100</f>
        <v>3.278688524590164</v>
      </c>
      <c r="N11" s="15">
        <v>36</v>
      </c>
      <c r="O11" s="5">
        <f t="shared" ref="O11" si="115">N11/N$28*100</f>
        <v>6.2283737024221448</v>
      </c>
      <c r="P11" s="15">
        <v>7</v>
      </c>
      <c r="Q11" s="5">
        <f t="shared" ref="Q11" si="116">P11/P$28*100</f>
        <v>6.481481481481481</v>
      </c>
      <c r="R11" s="15">
        <v>7</v>
      </c>
      <c r="S11" s="5">
        <f t="shared" ref="S11" si="117">R11/R$28*100</f>
        <v>8.75</v>
      </c>
      <c r="T11" s="15">
        <v>2</v>
      </c>
      <c r="U11" s="5">
        <f t="shared" ref="U11" si="118">T11/T$28*100</f>
        <v>14.285714285714285</v>
      </c>
      <c r="V11" s="15">
        <v>2</v>
      </c>
      <c r="W11" s="5">
        <f t="shared" ref="W11" si="119">V11/V$28*100</f>
        <v>11.111111111111111</v>
      </c>
      <c r="X11" s="15">
        <v>2</v>
      </c>
      <c r="Y11" s="5">
        <f t="shared" ref="Y11" si="120">X11/X$28*100</f>
        <v>12.5</v>
      </c>
      <c r="Z11" s="15">
        <v>0</v>
      </c>
      <c r="AA11" s="5">
        <f t="shared" si="0"/>
        <v>0</v>
      </c>
      <c r="AB11" s="15">
        <v>160</v>
      </c>
      <c r="AC11" s="5">
        <f t="shared" ref="AC11" si="121">AB11/AB$28*100</f>
        <v>6.2671367019193109</v>
      </c>
      <c r="AD11" s="15">
        <v>22</v>
      </c>
      <c r="AE11" s="5">
        <f t="shared" ref="AE11" si="122">AD11/AD$28*100</f>
        <v>6.8535825545171329</v>
      </c>
      <c r="AF11" s="15">
        <v>3</v>
      </c>
      <c r="AG11" s="5">
        <f t="shared" ref="AG11" si="123">AF11/AF$28*100</f>
        <v>4.4776119402985071</v>
      </c>
      <c r="AH11" s="15">
        <v>1</v>
      </c>
      <c r="AI11" s="5">
        <f t="shared" ref="AI11" si="124">AH11/AH$28*100</f>
        <v>11.111111111111111</v>
      </c>
      <c r="AJ11" s="15">
        <v>66</v>
      </c>
      <c r="AK11" s="5">
        <f t="shared" ref="AK11" si="125">AJ11/AJ$28*100</f>
        <v>8.2603254067584473</v>
      </c>
      <c r="AL11" s="15">
        <v>5</v>
      </c>
      <c r="AM11" s="5">
        <f t="shared" ref="AM11" si="126">AL11/AL$28*100</f>
        <v>4.2016806722689077</v>
      </c>
      <c r="AN11" s="15">
        <v>14</v>
      </c>
      <c r="AO11" s="5">
        <f t="shared" ref="AO11" si="127">AN11/AN$28*100</f>
        <v>9.2715231788079464</v>
      </c>
      <c r="AP11" s="15">
        <f t="shared" si="19"/>
        <v>367</v>
      </c>
      <c r="AQ11" s="5">
        <f t="shared" ref="AQ11" si="128">AP11/AP$28*100</f>
        <v>6.9140919366993225</v>
      </c>
    </row>
    <row r="12" spans="1:43" ht="19.5" customHeight="1" x14ac:dyDescent="0.25">
      <c r="A12" s="26" t="s">
        <v>99</v>
      </c>
      <c r="B12" s="1">
        <v>2</v>
      </c>
      <c r="C12" s="5">
        <f t="shared" si="1"/>
        <v>7.4074074074074066</v>
      </c>
      <c r="D12" s="1">
        <v>7</v>
      </c>
      <c r="E12" s="5">
        <f t="shared" si="1"/>
        <v>17.5</v>
      </c>
      <c r="F12" s="1">
        <v>24</v>
      </c>
      <c r="G12" s="5">
        <f t="shared" ref="G12" si="129">F12/F$28*100</f>
        <v>10.480349344978166</v>
      </c>
      <c r="H12" s="1">
        <v>3</v>
      </c>
      <c r="I12" s="5">
        <f t="shared" ref="I12" si="130">H12/H$28*100</f>
        <v>7.1428571428571423</v>
      </c>
      <c r="J12" s="1">
        <v>8</v>
      </c>
      <c r="K12" s="5">
        <f t="shared" ref="K12" si="131">J12/J$28*100</f>
        <v>10.95890410958904</v>
      </c>
      <c r="L12" s="1">
        <v>1</v>
      </c>
      <c r="M12" s="5">
        <f t="shared" ref="M12" si="132">L12/L$28*100</f>
        <v>1.639344262295082</v>
      </c>
      <c r="N12" s="1">
        <v>35</v>
      </c>
      <c r="O12" s="5">
        <f t="shared" ref="O12" si="133">N12/N$28*100</f>
        <v>6.0553633217993079</v>
      </c>
      <c r="P12" s="1">
        <v>11</v>
      </c>
      <c r="Q12" s="5">
        <f t="shared" ref="Q12" si="134">P12/P$28*100</f>
        <v>10.185185185185185</v>
      </c>
      <c r="R12" s="1">
        <v>14</v>
      </c>
      <c r="S12" s="5">
        <f t="shared" ref="S12" si="135">R12/R$28*100</f>
        <v>17.5</v>
      </c>
      <c r="T12" s="1">
        <v>0</v>
      </c>
      <c r="U12" s="5">
        <f t="shared" ref="U12" si="136">T12/T$28*100</f>
        <v>0</v>
      </c>
      <c r="V12" s="1">
        <v>1</v>
      </c>
      <c r="W12" s="5">
        <f t="shared" ref="W12" si="137">V12/V$28*100</f>
        <v>5.5555555555555554</v>
      </c>
      <c r="X12" s="1">
        <v>4</v>
      </c>
      <c r="Y12" s="5">
        <f t="shared" ref="Y12" si="138">X12/X$28*100</f>
        <v>25</v>
      </c>
      <c r="Z12" s="15">
        <v>0</v>
      </c>
      <c r="AA12" s="5">
        <f t="shared" si="0"/>
        <v>0</v>
      </c>
      <c r="AB12" s="1">
        <v>196</v>
      </c>
      <c r="AC12" s="5">
        <f t="shared" ref="AC12" si="139">AB12/AB$28*100</f>
        <v>7.6772424598511551</v>
      </c>
      <c r="AD12" s="1">
        <v>29</v>
      </c>
      <c r="AE12" s="5">
        <f t="shared" ref="AE12" si="140">AD12/AD$28*100</f>
        <v>9.0342679127725845</v>
      </c>
      <c r="AF12" s="1">
        <v>7</v>
      </c>
      <c r="AG12" s="5">
        <f t="shared" ref="AG12" si="141">AF12/AF$28*100</f>
        <v>10.44776119402985</v>
      </c>
      <c r="AH12" s="1">
        <v>2</v>
      </c>
      <c r="AI12" s="5">
        <f t="shared" ref="AI12" si="142">AH12/AH$28*100</f>
        <v>22.222222222222221</v>
      </c>
      <c r="AJ12" s="1">
        <v>57</v>
      </c>
      <c r="AK12" s="5">
        <f t="shared" ref="AK12" si="143">AJ12/AJ$28*100</f>
        <v>7.1339173967459324</v>
      </c>
      <c r="AL12" s="1">
        <v>6</v>
      </c>
      <c r="AM12" s="5">
        <f t="shared" ref="AM12" si="144">AL12/AL$28*100</f>
        <v>5.0420168067226889</v>
      </c>
      <c r="AN12" s="1">
        <v>7</v>
      </c>
      <c r="AO12" s="5">
        <f t="shared" ref="AO12" si="145">AN12/AN$28*100</f>
        <v>4.6357615894039732</v>
      </c>
      <c r="AP12" s="1">
        <f t="shared" si="19"/>
        <v>414</v>
      </c>
      <c r="AQ12" s="5">
        <f t="shared" ref="AQ12" si="146">AP12/AP$28*100</f>
        <v>7.7995478522984181</v>
      </c>
    </row>
    <row r="13" spans="1:43" ht="19.5" customHeight="1" x14ac:dyDescent="0.25">
      <c r="A13" s="26" t="s">
        <v>100</v>
      </c>
      <c r="B13" s="1">
        <v>4</v>
      </c>
      <c r="C13" s="5">
        <f t="shared" si="1"/>
        <v>14.814814814814813</v>
      </c>
      <c r="D13" s="1">
        <v>3</v>
      </c>
      <c r="E13" s="5">
        <f t="shared" si="1"/>
        <v>7.5</v>
      </c>
      <c r="F13" s="1">
        <v>22</v>
      </c>
      <c r="G13" s="5">
        <f t="shared" ref="G13" si="147">F13/F$28*100</f>
        <v>9.606986899563319</v>
      </c>
      <c r="H13" s="1">
        <v>4</v>
      </c>
      <c r="I13" s="5">
        <f t="shared" ref="I13" si="148">H13/H$28*100</f>
        <v>9.5238095238095237</v>
      </c>
      <c r="J13" s="1">
        <v>2</v>
      </c>
      <c r="K13" s="5">
        <f t="shared" ref="K13" si="149">J13/J$28*100</f>
        <v>2.7397260273972601</v>
      </c>
      <c r="L13" s="1">
        <v>3</v>
      </c>
      <c r="M13" s="5">
        <f t="shared" ref="M13" si="150">L13/L$28*100</f>
        <v>4.918032786885246</v>
      </c>
      <c r="N13" s="1">
        <v>18</v>
      </c>
      <c r="O13" s="5">
        <f t="shared" ref="O13" si="151">N13/N$28*100</f>
        <v>3.1141868512110724</v>
      </c>
      <c r="P13" s="1">
        <v>5</v>
      </c>
      <c r="Q13" s="5">
        <f t="shared" ref="Q13" si="152">P13/P$28*100</f>
        <v>4.6296296296296298</v>
      </c>
      <c r="R13" s="1">
        <v>7</v>
      </c>
      <c r="S13" s="5">
        <f t="shared" ref="S13" si="153">R13/R$28*100</f>
        <v>8.75</v>
      </c>
      <c r="T13" s="1">
        <v>1</v>
      </c>
      <c r="U13" s="5">
        <f t="shared" ref="U13" si="154">T13/T$28*100</f>
        <v>7.1428571428571423</v>
      </c>
      <c r="V13" s="1">
        <v>2</v>
      </c>
      <c r="W13" s="5">
        <f t="shared" ref="W13" si="155">V13/V$28*100</f>
        <v>11.111111111111111</v>
      </c>
      <c r="X13" s="1">
        <v>1</v>
      </c>
      <c r="Y13" s="5">
        <f t="shared" ref="Y13" si="156">X13/X$28*100</f>
        <v>6.25</v>
      </c>
      <c r="Z13" s="15">
        <v>0</v>
      </c>
      <c r="AA13" s="5">
        <f t="shared" si="0"/>
        <v>0</v>
      </c>
      <c r="AB13" s="1">
        <v>115</v>
      </c>
      <c r="AC13" s="5">
        <f t="shared" ref="AC13" si="157">AB13/AB$28*100</f>
        <v>4.5045045045045047</v>
      </c>
      <c r="AD13" s="1">
        <v>18</v>
      </c>
      <c r="AE13" s="5">
        <f t="shared" ref="AE13" si="158">AD13/AD$28*100</f>
        <v>5.6074766355140184</v>
      </c>
      <c r="AF13" s="1">
        <v>9</v>
      </c>
      <c r="AG13" s="5">
        <f t="shared" ref="AG13" si="159">AF13/AF$28*100</f>
        <v>13.432835820895523</v>
      </c>
      <c r="AH13" s="1">
        <v>0</v>
      </c>
      <c r="AI13" s="5">
        <f t="shared" ref="AI13" si="160">AH13/AH$28*100</f>
        <v>0</v>
      </c>
      <c r="AJ13" s="1">
        <v>52</v>
      </c>
      <c r="AK13" s="5">
        <f t="shared" ref="AK13" si="161">AJ13/AJ$28*100</f>
        <v>6.5081351689612017</v>
      </c>
      <c r="AL13" s="1">
        <v>5</v>
      </c>
      <c r="AM13" s="5">
        <f t="shared" ref="AM13" si="162">AL13/AL$28*100</f>
        <v>4.2016806722689077</v>
      </c>
      <c r="AN13" s="1">
        <v>7</v>
      </c>
      <c r="AO13" s="5">
        <f t="shared" ref="AO13" si="163">AN13/AN$28*100</f>
        <v>4.6357615894039732</v>
      </c>
      <c r="AP13" s="1">
        <f t="shared" si="19"/>
        <v>278</v>
      </c>
      <c r="AQ13" s="5">
        <f t="shared" ref="AQ13" si="164">AP13/AP$28*100</f>
        <v>5.2373775433308216</v>
      </c>
    </row>
    <row r="14" spans="1:43" ht="19.5" customHeight="1" x14ac:dyDescent="0.25">
      <c r="A14" s="1" t="s">
        <v>103</v>
      </c>
      <c r="B14" s="1">
        <v>1</v>
      </c>
      <c r="C14" s="5">
        <f t="shared" si="1"/>
        <v>3.7037037037037033</v>
      </c>
      <c r="D14" s="1">
        <v>2</v>
      </c>
      <c r="E14" s="5">
        <f t="shared" si="1"/>
        <v>5</v>
      </c>
      <c r="F14" s="1">
        <v>13</v>
      </c>
      <c r="G14" s="5">
        <f t="shared" ref="G14" si="165">F14/F$28*100</f>
        <v>5.6768558951965069</v>
      </c>
      <c r="H14" s="1">
        <v>2</v>
      </c>
      <c r="I14" s="5">
        <f t="shared" ref="I14" si="166">H14/H$28*100</f>
        <v>4.7619047619047619</v>
      </c>
      <c r="J14" s="1">
        <v>3</v>
      </c>
      <c r="K14" s="5">
        <f t="shared" ref="K14" si="167">J14/J$28*100</f>
        <v>4.10958904109589</v>
      </c>
      <c r="L14" s="1">
        <v>2</v>
      </c>
      <c r="M14" s="5">
        <f t="shared" ref="M14" si="168">L14/L$28*100</f>
        <v>3.278688524590164</v>
      </c>
      <c r="N14" s="1">
        <v>19</v>
      </c>
      <c r="O14" s="5">
        <f t="shared" ref="O14" si="169">N14/N$28*100</f>
        <v>3.2871972318339098</v>
      </c>
      <c r="P14" s="1">
        <v>4</v>
      </c>
      <c r="Q14" s="5">
        <f t="shared" ref="Q14" si="170">P14/P$28*100</f>
        <v>3.7037037037037033</v>
      </c>
      <c r="R14" s="1">
        <v>3</v>
      </c>
      <c r="S14" s="5">
        <f t="shared" ref="S14" si="171">R14/R$28*100</f>
        <v>3.75</v>
      </c>
      <c r="T14" s="1">
        <v>2</v>
      </c>
      <c r="U14" s="5">
        <f t="shared" ref="U14" si="172">T14/T$28*100</f>
        <v>14.285714285714285</v>
      </c>
      <c r="V14" s="1">
        <v>0</v>
      </c>
      <c r="W14" s="5">
        <f t="shared" ref="W14" si="173">V14/V$28*100</f>
        <v>0</v>
      </c>
      <c r="X14" s="1">
        <v>1</v>
      </c>
      <c r="Y14" s="5">
        <f t="shared" ref="Y14" si="174">X14/X$28*100</f>
        <v>6.25</v>
      </c>
      <c r="Z14" s="15">
        <v>0</v>
      </c>
      <c r="AA14" s="5">
        <f t="shared" si="0"/>
        <v>0</v>
      </c>
      <c r="AB14" s="1">
        <v>101</v>
      </c>
      <c r="AC14" s="5">
        <f t="shared" ref="AC14" si="175">AB14/AB$28*100</f>
        <v>3.9561300430865649</v>
      </c>
      <c r="AD14" s="1">
        <v>21</v>
      </c>
      <c r="AE14" s="5">
        <f t="shared" ref="AE14" si="176">AD14/AD$28*100</f>
        <v>6.5420560747663545</v>
      </c>
      <c r="AF14" s="1">
        <v>1</v>
      </c>
      <c r="AG14" s="5">
        <f t="shared" ref="AG14" si="177">AF14/AF$28*100</f>
        <v>1.4925373134328357</v>
      </c>
      <c r="AH14" s="1">
        <v>0</v>
      </c>
      <c r="AI14" s="5">
        <f t="shared" ref="AI14" si="178">AH14/AH$28*100</f>
        <v>0</v>
      </c>
      <c r="AJ14" s="1">
        <v>41</v>
      </c>
      <c r="AK14" s="5">
        <f t="shared" ref="AK14" si="179">AJ14/AJ$28*100</f>
        <v>5.1314142678347929</v>
      </c>
      <c r="AL14" s="1">
        <v>8</v>
      </c>
      <c r="AM14" s="5">
        <f t="shared" ref="AM14" si="180">AL14/AL$28*100</f>
        <v>6.7226890756302522</v>
      </c>
      <c r="AN14" s="1">
        <v>7</v>
      </c>
      <c r="AO14" s="5">
        <f t="shared" ref="AO14" si="181">AN14/AN$28*100</f>
        <v>4.6357615894039732</v>
      </c>
      <c r="AP14" s="1">
        <f t="shared" si="19"/>
        <v>231</v>
      </c>
      <c r="AQ14" s="5">
        <f t="shared" ref="AQ14" si="182">AP14/AP$28*100</f>
        <v>4.3519216277317261</v>
      </c>
    </row>
    <row r="15" spans="1:43" ht="19.5" customHeight="1" x14ac:dyDescent="0.25">
      <c r="A15" s="1" t="s">
        <v>104</v>
      </c>
      <c r="B15" s="1">
        <v>1</v>
      </c>
      <c r="C15" s="5">
        <f t="shared" si="1"/>
        <v>3.7037037037037033</v>
      </c>
      <c r="D15" s="1">
        <v>0</v>
      </c>
      <c r="E15" s="5">
        <f t="shared" si="1"/>
        <v>0</v>
      </c>
      <c r="F15" s="1">
        <v>8</v>
      </c>
      <c r="G15" s="5">
        <f t="shared" ref="G15" si="183">F15/F$28*100</f>
        <v>3.4934497816593884</v>
      </c>
      <c r="H15" s="1">
        <v>3</v>
      </c>
      <c r="I15" s="5">
        <f t="shared" ref="I15" si="184">H15/H$28*100</f>
        <v>7.1428571428571423</v>
      </c>
      <c r="J15" s="1">
        <v>3</v>
      </c>
      <c r="K15" s="5">
        <f t="shared" ref="K15" si="185">J15/J$28*100</f>
        <v>4.10958904109589</v>
      </c>
      <c r="L15" s="1">
        <v>5</v>
      </c>
      <c r="M15" s="5">
        <f t="shared" ref="M15" si="186">L15/L$28*100</f>
        <v>8.1967213114754092</v>
      </c>
      <c r="N15" s="1">
        <v>21</v>
      </c>
      <c r="O15" s="5">
        <f t="shared" ref="O15" si="187">N15/N$28*100</f>
        <v>3.6332179930795849</v>
      </c>
      <c r="P15" s="1">
        <v>1</v>
      </c>
      <c r="Q15" s="5">
        <f t="shared" ref="Q15" si="188">P15/P$28*100</f>
        <v>0.92592592592592582</v>
      </c>
      <c r="R15" s="1">
        <v>3</v>
      </c>
      <c r="S15" s="5">
        <f t="shared" ref="S15" si="189">R15/R$28*100</f>
        <v>3.75</v>
      </c>
      <c r="T15" s="1">
        <v>0</v>
      </c>
      <c r="U15" s="5">
        <f t="shared" ref="U15" si="190">T15/T$28*100</f>
        <v>0</v>
      </c>
      <c r="V15" s="1">
        <v>1</v>
      </c>
      <c r="W15" s="5">
        <f t="shared" ref="W15" si="191">V15/V$28*100</f>
        <v>5.5555555555555554</v>
      </c>
      <c r="X15" s="1">
        <v>0</v>
      </c>
      <c r="Y15" s="5">
        <f t="shared" ref="Y15" si="192">X15/X$28*100</f>
        <v>0</v>
      </c>
      <c r="Z15" s="15">
        <v>0</v>
      </c>
      <c r="AA15" s="5">
        <f t="shared" si="0"/>
        <v>0</v>
      </c>
      <c r="AB15" s="1">
        <v>106</v>
      </c>
      <c r="AC15" s="5">
        <f t="shared" ref="AC15" si="193">AB15/AB$28*100</f>
        <v>4.1519780650215434</v>
      </c>
      <c r="AD15" s="1">
        <v>14</v>
      </c>
      <c r="AE15" s="5">
        <f t="shared" ref="AE15" si="194">AD15/AD$28*100</f>
        <v>4.361370716510903</v>
      </c>
      <c r="AF15" s="1">
        <v>5</v>
      </c>
      <c r="AG15" s="5">
        <f t="shared" ref="AG15" si="195">AF15/AF$28*100</f>
        <v>7.4626865671641784</v>
      </c>
      <c r="AH15" s="1">
        <v>0</v>
      </c>
      <c r="AI15" s="5">
        <f t="shared" ref="AI15" si="196">AH15/AH$28*100</f>
        <v>0</v>
      </c>
      <c r="AJ15" s="1">
        <v>31</v>
      </c>
      <c r="AK15" s="5">
        <f t="shared" ref="AK15" si="197">AJ15/AJ$28*100</f>
        <v>3.879849812265332</v>
      </c>
      <c r="AL15" s="1">
        <v>5</v>
      </c>
      <c r="AM15" s="5">
        <f t="shared" ref="AM15" si="198">AL15/AL$28*100</f>
        <v>4.2016806722689077</v>
      </c>
      <c r="AN15" s="1">
        <v>8</v>
      </c>
      <c r="AO15" s="5">
        <f t="shared" ref="AO15" si="199">AN15/AN$28*100</f>
        <v>5.298013245033113</v>
      </c>
      <c r="AP15" s="1">
        <f t="shared" si="19"/>
        <v>215</v>
      </c>
      <c r="AQ15" s="5">
        <f t="shared" ref="AQ15" si="200">AP15/AP$28*100</f>
        <v>4.0504898266767144</v>
      </c>
    </row>
    <row r="16" spans="1:43" ht="15.75" customHeight="1" x14ac:dyDescent="0.25">
      <c r="A16" s="1" t="s">
        <v>105</v>
      </c>
      <c r="B16" s="1">
        <v>0</v>
      </c>
      <c r="C16" s="5">
        <f t="shared" si="1"/>
        <v>0</v>
      </c>
      <c r="D16" s="1">
        <v>3</v>
      </c>
      <c r="E16" s="5">
        <f t="shared" si="1"/>
        <v>7.5</v>
      </c>
      <c r="F16" s="1">
        <v>7</v>
      </c>
      <c r="G16" s="5">
        <f t="shared" ref="G16" si="201">F16/F$28*100</f>
        <v>3.0567685589519651</v>
      </c>
      <c r="H16" s="1">
        <v>2</v>
      </c>
      <c r="I16" s="5">
        <f t="shared" ref="I16" si="202">H16/H$28*100</f>
        <v>4.7619047619047619</v>
      </c>
      <c r="J16" s="1">
        <v>2</v>
      </c>
      <c r="K16" s="5">
        <f t="shared" ref="K16" si="203">J16/J$28*100</f>
        <v>2.7397260273972601</v>
      </c>
      <c r="L16" s="1">
        <v>4</v>
      </c>
      <c r="M16" s="5">
        <f t="shared" ref="M16" si="204">L16/L$28*100</f>
        <v>6.557377049180328</v>
      </c>
      <c r="N16" s="1">
        <v>24</v>
      </c>
      <c r="O16" s="5">
        <f t="shared" ref="O16" si="205">N16/N$28*100</f>
        <v>4.1522491349480966</v>
      </c>
      <c r="P16" s="1">
        <v>6</v>
      </c>
      <c r="Q16" s="5">
        <f t="shared" ref="Q16" si="206">P16/P$28*100</f>
        <v>5.5555555555555554</v>
      </c>
      <c r="R16" s="1">
        <v>0</v>
      </c>
      <c r="S16" s="5">
        <f t="shared" ref="S16" si="207">R16/R$28*100</f>
        <v>0</v>
      </c>
      <c r="T16" s="1">
        <v>0</v>
      </c>
      <c r="U16" s="5">
        <f t="shared" ref="U16" si="208">T16/T$28*100</f>
        <v>0</v>
      </c>
      <c r="V16" s="1">
        <v>0</v>
      </c>
      <c r="W16" s="5">
        <f t="shared" ref="W16" si="209">V16/V$28*100</f>
        <v>0</v>
      </c>
      <c r="X16" s="1">
        <v>0</v>
      </c>
      <c r="Y16" s="5">
        <f t="shared" ref="Y16" si="210">X16/X$28*100</f>
        <v>0</v>
      </c>
      <c r="Z16" s="15">
        <v>0</v>
      </c>
      <c r="AA16" s="5">
        <f t="shared" si="0"/>
        <v>0</v>
      </c>
      <c r="AB16" s="1">
        <v>84</v>
      </c>
      <c r="AC16" s="5">
        <f t="shared" ref="AC16" si="211">AB16/AB$28*100</f>
        <v>3.2902467685076382</v>
      </c>
      <c r="AD16" s="1">
        <v>8</v>
      </c>
      <c r="AE16" s="5">
        <f t="shared" ref="AE16" si="212">AD16/AD$28*100</f>
        <v>2.4922118380062304</v>
      </c>
      <c r="AF16" s="1">
        <v>0</v>
      </c>
      <c r="AG16" s="5">
        <f t="shared" ref="AG16" si="213">AF16/AF$28*100</f>
        <v>0</v>
      </c>
      <c r="AH16" s="1">
        <v>0</v>
      </c>
      <c r="AI16" s="5">
        <f t="shared" ref="AI16" si="214">AH16/AH$28*100</f>
        <v>0</v>
      </c>
      <c r="AJ16" s="1">
        <v>31</v>
      </c>
      <c r="AK16" s="5">
        <f t="shared" ref="AK16" si="215">AJ16/AJ$28*100</f>
        <v>3.879849812265332</v>
      </c>
      <c r="AL16" s="1">
        <v>5</v>
      </c>
      <c r="AM16" s="5">
        <f t="shared" ref="AM16" si="216">AL16/AL$28*100</f>
        <v>4.2016806722689077</v>
      </c>
      <c r="AN16" s="1">
        <v>11</v>
      </c>
      <c r="AO16" s="5">
        <f t="shared" ref="AO16" si="217">AN16/AN$28*100</f>
        <v>7.2847682119205297</v>
      </c>
      <c r="AP16" s="1">
        <f t="shared" si="19"/>
        <v>187</v>
      </c>
      <c r="AQ16" s="5">
        <f t="shared" ref="AQ16" si="218">AP16/AP$28*100</f>
        <v>3.5229841748304445</v>
      </c>
    </row>
    <row r="17" spans="1:43" ht="16.5" customHeight="1" x14ac:dyDescent="0.25">
      <c r="A17" s="1" t="s">
        <v>106</v>
      </c>
      <c r="B17" s="1">
        <v>0</v>
      </c>
      <c r="C17" s="5">
        <f t="shared" si="1"/>
        <v>0</v>
      </c>
      <c r="D17" s="1">
        <v>5</v>
      </c>
      <c r="E17" s="5">
        <f t="shared" si="1"/>
        <v>12.5</v>
      </c>
      <c r="F17" s="1">
        <v>11</v>
      </c>
      <c r="G17" s="5">
        <f t="shared" ref="G17" si="219">F17/F$28*100</f>
        <v>4.8034934497816595</v>
      </c>
      <c r="H17" s="1">
        <v>3</v>
      </c>
      <c r="I17" s="5">
        <f t="shared" ref="I17" si="220">H17/H$28*100</f>
        <v>7.1428571428571423</v>
      </c>
      <c r="J17" s="1">
        <v>3</v>
      </c>
      <c r="K17" s="5">
        <f t="shared" ref="K17" si="221">J17/J$28*100</f>
        <v>4.10958904109589</v>
      </c>
      <c r="L17" s="1">
        <v>3</v>
      </c>
      <c r="M17" s="5">
        <f t="shared" ref="M17" si="222">L17/L$28*100</f>
        <v>4.918032786885246</v>
      </c>
      <c r="N17" s="1">
        <v>21</v>
      </c>
      <c r="O17" s="5">
        <f t="shared" ref="O17" si="223">N17/N$28*100</f>
        <v>3.6332179930795849</v>
      </c>
      <c r="P17" s="1">
        <v>5</v>
      </c>
      <c r="Q17" s="5">
        <f t="shared" ref="Q17" si="224">P17/P$28*100</f>
        <v>4.6296296296296298</v>
      </c>
      <c r="R17" s="1">
        <v>8</v>
      </c>
      <c r="S17" s="5">
        <f t="shared" ref="S17" si="225">R17/R$28*100</f>
        <v>10</v>
      </c>
      <c r="T17" s="1">
        <v>2</v>
      </c>
      <c r="U17" s="5">
        <f t="shared" ref="U17" si="226">T17/T$28*100</f>
        <v>14.285714285714285</v>
      </c>
      <c r="V17" s="1">
        <v>3</v>
      </c>
      <c r="W17" s="5">
        <f t="shared" ref="W17" si="227">V17/V$28*100</f>
        <v>16.666666666666664</v>
      </c>
      <c r="X17" s="1">
        <v>0</v>
      </c>
      <c r="Y17" s="5">
        <f t="shared" ref="Y17" si="228">X17/X$28*100</f>
        <v>0</v>
      </c>
      <c r="Z17" s="15">
        <v>0</v>
      </c>
      <c r="AA17" s="5">
        <f t="shared" si="0"/>
        <v>0</v>
      </c>
      <c r="AB17" s="1">
        <v>106</v>
      </c>
      <c r="AC17" s="5">
        <f t="shared" ref="AC17" si="229">AB17/AB$28*100</f>
        <v>4.1519780650215434</v>
      </c>
      <c r="AD17" s="1">
        <v>18</v>
      </c>
      <c r="AE17" s="5">
        <f t="shared" ref="AE17" si="230">AD17/AD$28*100</f>
        <v>5.6074766355140184</v>
      </c>
      <c r="AF17" s="1">
        <v>2</v>
      </c>
      <c r="AG17" s="5">
        <f t="shared" ref="AG17" si="231">AF17/AF$28*100</f>
        <v>2.9850746268656714</v>
      </c>
      <c r="AH17" s="1">
        <v>0</v>
      </c>
      <c r="AI17" s="5">
        <f t="shared" ref="AI17" si="232">AH17/AH$28*100</f>
        <v>0</v>
      </c>
      <c r="AJ17" s="1">
        <v>21</v>
      </c>
      <c r="AK17" s="5">
        <f t="shared" ref="AK17" si="233">AJ17/AJ$28*100</f>
        <v>2.6282853566958697</v>
      </c>
      <c r="AL17" s="1">
        <v>4</v>
      </c>
      <c r="AM17" s="5">
        <f t="shared" ref="AM17" si="234">AL17/AL$28*100</f>
        <v>3.3613445378151261</v>
      </c>
      <c r="AN17" s="1">
        <v>8</v>
      </c>
      <c r="AO17" s="5">
        <f t="shared" ref="AO17" si="235">AN17/AN$28*100</f>
        <v>5.298013245033113</v>
      </c>
      <c r="AP17" s="1">
        <f t="shared" si="19"/>
        <v>223</v>
      </c>
      <c r="AQ17" s="5">
        <f t="shared" ref="AQ17" si="236">AP17/AP$28*100</f>
        <v>4.2012057272042203</v>
      </c>
    </row>
    <row r="18" spans="1:43" ht="15.75" x14ac:dyDescent="0.25">
      <c r="A18" s="1" t="s">
        <v>107</v>
      </c>
      <c r="B18" s="1">
        <v>1</v>
      </c>
      <c r="C18" s="5">
        <f t="shared" si="1"/>
        <v>3.7037037037037033</v>
      </c>
      <c r="D18" s="1">
        <v>1</v>
      </c>
      <c r="E18" s="5">
        <f t="shared" si="1"/>
        <v>2.5</v>
      </c>
      <c r="F18" s="1">
        <v>4</v>
      </c>
      <c r="G18" s="5">
        <f t="shared" ref="G18" si="237">F18/F$28*100</f>
        <v>1.7467248908296942</v>
      </c>
      <c r="H18" s="1">
        <v>1</v>
      </c>
      <c r="I18" s="5">
        <f t="shared" ref="I18" si="238">H18/H$28*100</f>
        <v>2.3809523809523809</v>
      </c>
      <c r="J18" s="1">
        <v>2</v>
      </c>
      <c r="K18" s="5">
        <f t="shared" ref="K18" si="239">J18/J$28*100</f>
        <v>2.7397260273972601</v>
      </c>
      <c r="L18" s="1">
        <v>1</v>
      </c>
      <c r="M18" s="5">
        <f t="shared" ref="M18" si="240">L18/L$28*100</f>
        <v>1.639344262295082</v>
      </c>
      <c r="N18" s="1">
        <v>11</v>
      </c>
      <c r="O18" s="5">
        <f t="shared" ref="O18" si="241">N18/N$28*100</f>
        <v>1.9031141868512111</v>
      </c>
      <c r="P18" s="1">
        <v>3</v>
      </c>
      <c r="Q18" s="5">
        <f t="shared" ref="Q18" si="242">P18/P$28*100</f>
        <v>2.7777777777777777</v>
      </c>
      <c r="R18" s="1">
        <v>2</v>
      </c>
      <c r="S18" s="5">
        <f t="shared" ref="S18" si="243">R18/R$28*100</f>
        <v>2.5</v>
      </c>
      <c r="T18" s="1">
        <v>0</v>
      </c>
      <c r="U18" s="5">
        <f t="shared" ref="U18" si="244">T18/T$28*100</f>
        <v>0</v>
      </c>
      <c r="V18" s="1">
        <v>1</v>
      </c>
      <c r="W18" s="5">
        <f t="shared" ref="W18" si="245">V18/V$28*100</f>
        <v>5.5555555555555554</v>
      </c>
      <c r="X18" s="1">
        <v>0</v>
      </c>
      <c r="Y18" s="5">
        <f t="shared" ref="Y18" si="246">X18/X$28*100</f>
        <v>0</v>
      </c>
      <c r="Z18" s="15">
        <v>0</v>
      </c>
      <c r="AA18" s="5">
        <f t="shared" si="0"/>
        <v>0</v>
      </c>
      <c r="AB18" s="1">
        <v>86</v>
      </c>
      <c r="AC18" s="5">
        <f t="shared" ref="AC18" si="247">AB18/AB$28*100</f>
        <v>3.3685859772816293</v>
      </c>
      <c r="AD18" s="1">
        <v>14</v>
      </c>
      <c r="AE18" s="5">
        <f t="shared" ref="AE18" si="248">AD18/AD$28*100</f>
        <v>4.361370716510903</v>
      </c>
      <c r="AF18" s="1">
        <v>2</v>
      </c>
      <c r="AG18" s="5">
        <f t="shared" ref="AG18" si="249">AF18/AF$28*100</f>
        <v>2.9850746268656714</v>
      </c>
      <c r="AH18" s="1">
        <v>0</v>
      </c>
      <c r="AI18" s="5">
        <f t="shared" ref="AI18" si="250">AH18/AH$28*100</f>
        <v>0</v>
      </c>
      <c r="AJ18" s="1">
        <v>25</v>
      </c>
      <c r="AK18" s="5">
        <f t="shared" ref="AK18" si="251">AJ18/AJ$28*100</f>
        <v>3.1289111389236548</v>
      </c>
      <c r="AL18" s="1">
        <v>3</v>
      </c>
      <c r="AM18" s="5">
        <f t="shared" ref="AM18" si="252">AL18/AL$28*100</f>
        <v>2.5210084033613445</v>
      </c>
      <c r="AN18" s="1">
        <v>6</v>
      </c>
      <c r="AO18" s="5">
        <f t="shared" ref="AO18" si="253">AN18/AN$28*100</f>
        <v>3.9735099337748347</v>
      </c>
      <c r="AP18" s="1">
        <f t="shared" si="19"/>
        <v>163</v>
      </c>
      <c r="AQ18" s="5">
        <f t="shared" ref="AQ18" si="254">AP18/AP$28*100</f>
        <v>3.0708364732479279</v>
      </c>
    </row>
    <row r="19" spans="1:43" ht="15.75" x14ac:dyDescent="0.25">
      <c r="A19" s="1" t="s">
        <v>108</v>
      </c>
      <c r="B19" s="1">
        <v>0</v>
      </c>
      <c r="C19" s="5">
        <f t="shared" si="1"/>
        <v>0</v>
      </c>
      <c r="D19" s="1">
        <v>2</v>
      </c>
      <c r="E19" s="5">
        <f t="shared" si="1"/>
        <v>5</v>
      </c>
      <c r="F19" s="1">
        <v>4</v>
      </c>
      <c r="G19" s="5">
        <f t="shared" ref="G19" si="255">F19/F$28*100</f>
        <v>1.7467248908296942</v>
      </c>
      <c r="H19" s="1">
        <v>1</v>
      </c>
      <c r="I19" s="5">
        <f t="shared" ref="I19" si="256">H19/H$28*100</f>
        <v>2.3809523809523809</v>
      </c>
      <c r="J19" s="1">
        <v>1</v>
      </c>
      <c r="K19" s="5">
        <f t="shared" ref="K19" si="257">J19/J$28*100</f>
        <v>1.3698630136986301</v>
      </c>
      <c r="L19" s="1">
        <v>4</v>
      </c>
      <c r="M19" s="5">
        <f t="shared" ref="M19" si="258">L19/L$28*100</f>
        <v>6.557377049180328</v>
      </c>
      <c r="N19" s="1">
        <v>21</v>
      </c>
      <c r="O19" s="5">
        <f t="shared" ref="O19" si="259">N19/N$28*100</f>
        <v>3.6332179930795849</v>
      </c>
      <c r="P19" s="1">
        <v>1</v>
      </c>
      <c r="Q19" s="5">
        <f t="shared" ref="Q19" si="260">P19/P$28*100</f>
        <v>0.92592592592592582</v>
      </c>
      <c r="R19" s="1">
        <v>3</v>
      </c>
      <c r="S19" s="5">
        <f t="shared" ref="S19" si="261">R19/R$28*100</f>
        <v>3.75</v>
      </c>
      <c r="T19" s="1">
        <v>2</v>
      </c>
      <c r="U19" s="5">
        <f t="shared" ref="U19" si="262">T19/T$28*100</f>
        <v>14.285714285714285</v>
      </c>
      <c r="V19" s="1">
        <v>0</v>
      </c>
      <c r="W19" s="5">
        <f t="shared" ref="W19" si="263">V19/V$28*100</f>
        <v>0</v>
      </c>
      <c r="X19" s="1">
        <v>1</v>
      </c>
      <c r="Y19" s="5">
        <f t="shared" ref="Y19" si="264">X19/X$28*100</f>
        <v>6.25</v>
      </c>
      <c r="Z19" s="15">
        <v>0</v>
      </c>
      <c r="AA19" s="5">
        <f t="shared" si="0"/>
        <v>0</v>
      </c>
      <c r="AB19" s="1">
        <v>89</v>
      </c>
      <c r="AC19" s="5">
        <f t="shared" ref="AC19" si="265">AB19/AB$28*100</f>
        <v>3.4860947904426163</v>
      </c>
      <c r="AD19" s="1">
        <v>7</v>
      </c>
      <c r="AE19" s="5">
        <f t="shared" ref="AE19" si="266">AD19/AD$28*100</f>
        <v>2.1806853582554515</v>
      </c>
      <c r="AF19" s="1">
        <v>4</v>
      </c>
      <c r="AG19" s="5">
        <f t="shared" ref="AG19" si="267">AF19/AF$28*100</f>
        <v>5.9701492537313428</v>
      </c>
      <c r="AH19" s="1">
        <v>1</v>
      </c>
      <c r="AI19" s="5">
        <f t="shared" ref="AI19" si="268">AH19/AH$28*100</f>
        <v>11.111111111111111</v>
      </c>
      <c r="AJ19" s="1">
        <v>29</v>
      </c>
      <c r="AK19" s="5">
        <f t="shared" ref="AK19" si="269">AJ19/AJ$28*100</f>
        <v>3.629536921151439</v>
      </c>
      <c r="AL19" s="1">
        <v>4</v>
      </c>
      <c r="AM19" s="5">
        <f t="shared" ref="AM19" si="270">AL19/AL$28*100</f>
        <v>3.3613445378151261</v>
      </c>
      <c r="AN19" s="1">
        <v>2</v>
      </c>
      <c r="AO19" s="5">
        <f t="shared" ref="AO19" si="271">AN19/AN$28*100</f>
        <v>1.3245033112582782</v>
      </c>
      <c r="AP19" s="1">
        <f t="shared" si="19"/>
        <v>176</v>
      </c>
      <c r="AQ19" s="5">
        <f t="shared" ref="AQ19" si="272">AP19/AP$28*100</f>
        <v>3.3157498116051247</v>
      </c>
    </row>
    <row r="20" spans="1:43" ht="15.75" x14ac:dyDescent="0.25">
      <c r="A20" s="1" t="s">
        <v>109</v>
      </c>
      <c r="B20" s="1">
        <v>0</v>
      </c>
      <c r="C20" s="5">
        <f t="shared" si="1"/>
        <v>0</v>
      </c>
      <c r="D20" s="1">
        <v>1</v>
      </c>
      <c r="E20" s="5">
        <f t="shared" si="1"/>
        <v>2.5</v>
      </c>
      <c r="F20" s="1">
        <v>7</v>
      </c>
      <c r="G20" s="5">
        <f t="shared" ref="G20" si="273">F20/F$28*100</f>
        <v>3.0567685589519651</v>
      </c>
      <c r="H20" s="1">
        <v>1</v>
      </c>
      <c r="I20" s="5">
        <f t="shared" ref="I20" si="274">H20/H$28*100</f>
        <v>2.3809523809523809</v>
      </c>
      <c r="J20" s="1">
        <v>3</v>
      </c>
      <c r="K20" s="5">
        <f t="shared" ref="K20" si="275">J20/J$28*100</f>
        <v>4.10958904109589</v>
      </c>
      <c r="L20" s="1">
        <v>1</v>
      </c>
      <c r="M20" s="5">
        <f t="shared" ref="M20" si="276">L20/L$28*100</f>
        <v>1.639344262295082</v>
      </c>
      <c r="N20" s="1">
        <v>22</v>
      </c>
      <c r="O20" s="5">
        <f t="shared" ref="O20" si="277">N20/N$28*100</f>
        <v>3.8062283737024223</v>
      </c>
      <c r="P20" s="1">
        <v>6</v>
      </c>
      <c r="Q20" s="5">
        <f t="shared" ref="Q20" si="278">P20/P$28*100</f>
        <v>5.5555555555555554</v>
      </c>
      <c r="R20" s="1">
        <v>5</v>
      </c>
      <c r="S20" s="5">
        <f t="shared" ref="S20" si="279">R20/R$28*100</f>
        <v>6.25</v>
      </c>
      <c r="T20" s="1">
        <v>0</v>
      </c>
      <c r="U20" s="5">
        <f t="shared" ref="U20" si="280">T20/T$28*100</f>
        <v>0</v>
      </c>
      <c r="V20" s="1">
        <v>1</v>
      </c>
      <c r="W20" s="5">
        <f t="shared" ref="W20" si="281">V20/V$28*100</f>
        <v>5.5555555555555554</v>
      </c>
      <c r="X20" s="1">
        <v>0</v>
      </c>
      <c r="Y20" s="5">
        <f t="shared" ref="Y20" si="282">X20/X$28*100</f>
        <v>0</v>
      </c>
      <c r="Z20" s="15">
        <v>0</v>
      </c>
      <c r="AA20" s="5">
        <f t="shared" si="0"/>
        <v>0</v>
      </c>
      <c r="AB20" s="1">
        <v>101</v>
      </c>
      <c r="AC20" s="5">
        <f t="shared" ref="AC20" si="283">AB20/AB$28*100</f>
        <v>3.9561300430865649</v>
      </c>
      <c r="AD20" s="1">
        <v>3</v>
      </c>
      <c r="AE20" s="5">
        <f t="shared" ref="AE20" si="284">AD20/AD$28*100</f>
        <v>0.93457943925233633</v>
      </c>
      <c r="AF20" s="1">
        <v>5</v>
      </c>
      <c r="AG20" s="5">
        <f t="shared" ref="AG20" si="285">AF20/AF$28*100</f>
        <v>7.4626865671641784</v>
      </c>
      <c r="AH20" s="1">
        <v>1</v>
      </c>
      <c r="AI20" s="5">
        <f t="shared" ref="AI20" si="286">AH20/AH$28*100</f>
        <v>11.111111111111111</v>
      </c>
      <c r="AJ20" s="1">
        <v>18</v>
      </c>
      <c r="AK20" s="5">
        <f t="shared" ref="AK20" si="287">AJ20/AJ$28*100</f>
        <v>2.2528160200250311</v>
      </c>
      <c r="AL20" s="1">
        <v>4</v>
      </c>
      <c r="AM20" s="5">
        <f t="shared" ref="AM20" si="288">AL20/AL$28*100</f>
        <v>3.3613445378151261</v>
      </c>
      <c r="AN20" s="1">
        <v>6</v>
      </c>
      <c r="AO20" s="5">
        <f t="shared" ref="AO20" si="289">AN20/AN$28*100</f>
        <v>3.9735099337748347</v>
      </c>
      <c r="AP20" s="1">
        <f t="shared" si="19"/>
        <v>185</v>
      </c>
      <c r="AQ20" s="5">
        <f t="shared" ref="AQ20" si="290">AP20/AP$28*100</f>
        <v>3.4853051996985682</v>
      </c>
    </row>
    <row r="21" spans="1:43" ht="15.75" x14ac:dyDescent="0.25">
      <c r="A21" s="1" t="s">
        <v>110</v>
      </c>
      <c r="B21" s="1">
        <v>0</v>
      </c>
      <c r="C21" s="5">
        <f t="shared" si="1"/>
        <v>0</v>
      </c>
      <c r="D21" s="1">
        <v>4</v>
      </c>
      <c r="E21" s="5">
        <f t="shared" si="1"/>
        <v>10</v>
      </c>
      <c r="F21" s="1">
        <v>4</v>
      </c>
      <c r="G21" s="5">
        <f t="shared" ref="G21" si="291">F21/F$28*100</f>
        <v>1.7467248908296942</v>
      </c>
      <c r="H21" s="1">
        <v>1</v>
      </c>
      <c r="I21" s="5">
        <f t="shared" ref="I21" si="292">H21/H$28*100</f>
        <v>2.3809523809523809</v>
      </c>
      <c r="J21" s="1">
        <v>3</v>
      </c>
      <c r="K21" s="5">
        <f t="shared" ref="K21" si="293">J21/J$28*100</f>
        <v>4.10958904109589</v>
      </c>
      <c r="L21" s="1">
        <v>5</v>
      </c>
      <c r="M21" s="5">
        <f t="shared" ref="M21" si="294">L21/L$28*100</f>
        <v>8.1967213114754092</v>
      </c>
      <c r="N21" s="1">
        <v>22</v>
      </c>
      <c r="O21" s="5">
        <f t="shared" ref="O21" si="295">N21/N$28*100</f>
        <v>3.8062283737024223</v>
      </c>
      <c r="P21" s="1">
        <v>5</v>
      </c>
      <c r="Q21" s="5">
        <f t="shared" ref="Q21" si="296">P21/P$28*100</f>
        <v>4.6296296296296298</v>
      </c>
      <c r="R21" s="1">
        <v>1</v>
      </c>
      <c r="S21" s="5">
        <f t="shared" ref="S21" si="297">R21/R$28*100</f>
        <v>1.25</v>
      </c>
      <c r="T21" s="1">
        <v>0</v>
      </c>
      <c r="U21" s="5">
        <f t="shared" ref="U21" si="298">T21/T$28*100</f>
        <v>0</v>
      </c>
      <c r="V21" s="1">
        <v>1</v>
      </c>
      <c r="W21" s="5">
        <f t="shared" ref="W21" si="299">V21/V$28*100</f>
        <v>5.5555555555555554</v>
      </c>
      <c r="X21" s="1">
        <v>0</v>
      </c>
      <c r="Y21" s="5">
        <f>X21/X$28*100</f>
        <v>0</v>
      </c>
      <c r="Z21" s="15">
        <v>2</v>
      </c>
      <c r="AA21" s="5">
        <f t="shared" si="0"/>
        <v>66.666666666666657</v>
      </c>
      <c r="AB21" s="1">
        <v>102</v>
      </c>
      <c r="AC21" s="5">
        <f t="shared" ref="AC21" si="300">AB21/AB$28*100</f>
        <v>3.9952996474735603</v>
      </c>
      <c r="AD21" s="1">
        <v>12</v>
      </c>
      <c r="AE21" s="5">
        <f t="shared" ref="AE21" si="301">AD21/AD$28*100</f>
        <v>3.7383177570093453</v>
      </c>
      <c r="AF21" s="1">
        <v>2</v>
      </c>
      <c r="AG21" s="5">
        <f t="shared" ref="AG21" si="302">AF21/AF$28*100</f>
        <v>2.9850746268656714</v>
      </c>
      <c r="AH21" s="1">
        <v>1</v>
      </c>
      <c r="AI21" s="5">
        <f t="shared" ref="AI21" si="303">AH21/AH$28*100</f>
        <v>11.111111111111111</v>
      </c>
      <c r="AJ21" s="1">
        <v>32</v>
      </c>
      <c r="AK21" s="5">
        <f t="shared" ref="AK21" si="304">AJ21/AJ$28*100</f>
        <v>4.005006257822278</v>
      </c>
      <c r="AL21" s="1">
        <v>4</v>
      </c>
      <c r="AM21" s="5">
        <f t="shared" ref="AM21" si="305">AL21/AL$28*100</f>
        <v>3.3613445378151261</v>
      </c>
      <c r="AN21" s="1">
        <v>4</v>
      </c>
      <c r="AO21" s="5">
        <f t="shared" ref="AO21" si="306">AN21/AN$28*100</f>
        <v>2.6490066225165565</v>
      </c>
      <c r="AP21" s="1">
        <f t="shared" si="19"/>
        <v>205</v>
      </c>
      <c r="AQ21" s="5">
        <f t="shared" ref="AQ21" si="307">AP21/AP$28*100</f>
        <v>3.8620949510173324</v>
      </c>
    </row>
    <row r="22" spans="1:43" ht="15.75" x14ac:dyDescent="0.25">
      <c r="A22" s="1" t="s">
        <v>111</v>
      </c>
      <c r="B22" s="1">
        <v>2</v>
      </c>
      <c r="C22" s="5">
        <f t="shared" si="1"/>
        <v>7.4074074074074066</v>
      </c>
      <c r="D22" s="1">
        <v>1</v>
      </c>
      <c r="E22" s="5">
        <f t="shared" si="1"/>
        <v>2.5</v>
      </c>
      <c r="F22" s="1">
        <v>9</v>
      </c>
      <c r="G22" s="5">
        <f t="shared" ref="G22" si="308">F22/F$28*100</f>
        <v>3.9301310043668125</v>
      </c>
      <c r="H22" s="1">
        <v>0</v>
      </c>
      <c r="I22" s="5">
        <f t="shared" ref="I22" si="309">H22/H$28*100</f>
        <v>0</v>
      </c>
      <c r="J22" s="1">
        <v>2</v>
      </c>
      <c r="K22" s="5">
        <f t="shared" ref="K22" si="310">J22/J$28*100</f>
        <v>2.7397260273972601</v>
      </c>
      <c r="L22" s="1">
        <v>5</v>
      </c>
      <c r="M22" s="5">
        <f t="shared" ref="M22" si="311">L22/L$28*100</f>
        <v>8.1967213114754092</v>
      </c>
      <c r="N22" s="1">
        <v>23</v>
      </c>
      <c r="O22" s="5">
        <f t="shared" ref="O22" si="312">N22/N$28*100</f>
        <v>3.9792387543252596</v>
      </c>
      <c r="P22" s="1">
        <v>1</v>
      </c>
      <c r="Q22" s="5">
        <f t="shared" ref="Q22" si="313">P22/P$28*100</f>
        <v>0.92592592592592582</v>
      </c>
      <c r="R22" s="1">
        <v>1</v>
      </c>
      <c r="S22" s="5">
        <f t="shared" ref="S22" si="314">R22/R$28*100</f>
        <v>1.25</v>
      </c>
      <c r="T22" s="1">
        <v>0</v>
      </c>
      <c r="U22" s="5">
        <f t="shared" ref="U22" si="315">T22/T$28*100</f>
        <v>0</v>
      </c>
      <c r="V22" s="1">
        <v>0</v>
      </c>
      <c r="W22" s="5">
        <f t="shared" ref="W22" si="316">V22/V$28*100</f>
        <v>0</v>
      </c>
      <c r="X22" s="1">
        <v>2</v>
      </c>
      <c r="Y22" s="5">
        <f t="shared" ref="Y22" si="317">X22/X$28*100</f>
        <v>12.5</v>
      </c>
      <c r="Z22" s="15">
        <v>0</v>
      </c>
      <c r="AA22" s="5">
        <f t="shared" si="0"/>
        <v>0</v>
      </c>
      <c r="AB22" s="1">
        <v>85</v>
      </c>
      <c r="AC22" s="5">
        <f t="shared" ref="AC22" si="318">AB22/AB$28*100</f>
        <v>3.3294163728946335</v>
      </c>
      <c r="AD22" s="1">
        <v>10</v>
      </c>
      <c r="AE22" s="5">
        <f t="shared" ref="AE22" si="319">AD22/AD$28*100</f>
        <v>3.1152647975077881</v>
      </c>
      <c r="AF22" s="1">
        <v>6</v>
      </c>
      <c r="AG22" s="5">
        <f t="shared" ref="AG22" si="320">AF22/AF$28*100</f>
        <v>8.9552238805970141</v>
      </c>
      <c r="AH22" s="1">
        <v>0</v>
      </c>
      <c r="AI22" s="5">
        <f t="shared" ref="AI22" si="321">AH22/AH$28*100</f>
        <v>0</v>
      </c>
      <c r="AJ22" s="1">
        <v>37</v>
      </c>
      <c r="AK22" s="5">
        <f t="shared" ref="AK22" si="322">AJ22/AJ$28*100</f>
        <v>4.6307884856070087</v>
      </c>
      <c r="AL22" s="1">
        <v>6</v>
      </c>
      <c r="AM22" s="5">
        <f t="shared" ref="AM22" si="323">AL22/AL$28*100</f>
        <v>5.0420168067226889</v>
      </c>
      <c r="AN22" s="1">
        <v>5</v>
      </c>
      <c r="AO22" s="5">
        <f t="shared" ref="AO22" si="324">AN22/AN$28*100</f>
        <v>3.3112582781456954</v>
      </c>
      <c r="AP22" s="1">
        <f t="shared" si="19"/>
        <v>195</v>
      </c>
      <c r="AQ22" s="5">
        <f t="shared" ref="AQ22" si="325">AP22/AP$28*100</f>
        <v>3.6737000753579503</v>
      </c>
    </row>
    <row r="23" spans="1:43" ht="15.75" x14ac:dyDescent="0.25">
      <c r="A23" s="1" t="s">
        <v>112</v>
      </c>
      <c r="B23" s="1">
        <v>0</v>
      </c>
      <c r="C23" s="5">
        <f t="shared" si="1"/>
        <v>0</v>
      </c>
      <c r="D23" s="1">
        <v>1</v>
      </c>
      <c r="E23" s="5">
        <f t="shared" si="1"/>
        <v>2.5</v>
      </c>
      <c r="F23" s="1">
        <v>10</v>
      </c>
      <c r="G23" s="5">
        <f t="shared" ref="G23" si="326">F23/F$28*100</f>
        <v>4.3668122270742353</v>
      </c>
      <c r="H23" s="1">
        <v>3</v>
      </c>
      <c r="I23" s="5">
        <f t="shared" ref="I23" si="327">H23/H$28*100</f>
        <v>7.1428571428571423</v>
      </c>
      <c r="J23" s="1">
        <v>1</v>
      </c>
      <c r="K23" s="5">
        <f t="shared" ref="K23" si="328">J23/J$28*100</f>
        <v>1.3698630136986301</v>
      </c>
      <c r="L23" s="1">
        <v>2</v>
      </c>
      <c r="M23" s="5">
        <f t="shared" ref="M23" si="329">L23/L$28*100</f>
        <v>3.278688524590164</v>
      </c>
      <c r="N23" s="1">
        <v>23</v>
      </c>
      <c r="O23" s="5">
        <f t="shared" ref="O23" si="330">N23/N$28*100</f>
        <v>3.9792387543252596</v>
      </c>
      <c r="P23" s="1">
        <v>9</v>
      </c>
      <c r="Q23" s="5">
        <f t="shared" ref="Q23" si="331">P23/P$28*100</f>
        <v>8.3333333333333321</v>
      </c>
      <c r="R23" s="1">
        <v>2</v>
      </c>
      <c r="S23" s="5">
        <f t="shared" ref="S23" si="332">R23/R$28*100</f>
        <v>2.5</v>
      </c>
      <c r="T23" s="1">
        <v>0</v>
      </c>
      <c r="U23" s="5">
        <f t="shared" ref="U23" si="333">T23/T$28*100</f>
        <v>0</v>
      </c>
      <c r="V23" s="1">
        <v>0</v>
      </c>
      <c r="W23" s="5">
        <f t="shared" ref="W23" si="334">V23/V$28*100</f>
        <v>0</v>
      </c>
      <c r="X23" s="1">
        <v>0</v>
      </c>
      <c r="Y23" s="5">
        <f t="shared" ref="Y23" si="335">X23/X$28*100</f>
        <v>0</v>
      </c>
      <c r="Z23" s="15">
        <v>0</v>
      </c>
      <c r="AA23" s="5">
        <f t="shared" si="0"/>
        <v>0</v>
      </c>
      <c r="AB23" s="1">
        <v>95</v>
      </c>
      <c r="AC23" s="5">
        <f t="shared" ref="AC23" si="336">AB23/AB$28*100</f>
        <v>3.721112416764591</v>
      </c>
      <c r="AD23" s="1">
        <v>12</v>
      </c>
      <c r="AE23" s="5">
        <f t="shared" ref="AE23" si="337">AD23/AD$28*100</f>
        <v>3.7383177570093453</v>
      </c>
      <c r="AF23" s="1">
        <v>4</v>
      </c>
      <c r="AG23" s="5">
        <f t="shared" ref="AG23" si="338">AF23/AF$28*100</f>
        <v>5.9701492537313428</v>
      </c>
      <c r="AH23" s="1">
        <v>0</v>
      </c>
      <c r="AI23" s="5">
        <f t="shared" ref="AI23" si="339">AH23/AH$28*100</f>
        <v>0</v>
      </c>
      <c r="AJ23" s="1">
        <v>24</v>
      </c>
      <c r="AK23" s="5">
        <f t="shared" ref="AK23" si="340">AJ23/AJ$28*100</f>
        <v>3.0037546933667083</v>
      </c>
      <c r="AL23" s="1">
        <v>1</v>
      </c>
      <c r="AM23" s="5">
        <f t="shared" ref="AM23" si="341">AL23/AL$28*100</f>
        <v>0.84033613445378152</v>
      </c>
      <c r="AN23" s="1">
        <v>2</v>
      </c>
      <c r="AO23" s="5">
        <f t="shared" ref="AO23" si="342">AN23/AN$28*100</f>
        <v>1.3245033112582782</v>
      </c>
      <c r="AP23" s="1">
        <f t="shared" si="19"/>
        <v>189</v>
      </c>
      <c r="AQ23" s="5">
        <f t="shared" ref="AQ23" si="343">AP23/AP$28*100</f>
        <v>3.5606631499623211</v>
      </c>
    </row>
    <row r="24" spans="1:43" ht="31.5" x14ac:dyDescent="0.25">
      <c r="A24" s="1" t="s">
        <v>113</v>
      </c>
      <c r="B24" s="1">
        <v>1</v>
      </c>
      <c r="C24" s="5">
        <f t="shared" si="1"/>
        <v>3.7037037037037033</v>
      </c>
      <c r="D24" s="1">
        <v>0</v>
      </c>
      <c r="E24" s="5">
        <f t="shared" si="1"/>
        <v>0</v>
      </c>
      <c r="F24" s="1">
        <v>11</v>
      </c>
      <c r="G24" s="5">
        <f t="shared" ref="G24" si="344">F24/F$28*100</f>
        <v>4.8034934497816595</v>
      </c>
      <c r="H24" s="1">
        <v>0</v>
      </c>
      <c r="I24" s="5">
        <f t="shared" ref="I24" si="345">H24/H$28*100</f>
        <v>0</v>
      </c>
      <c r="J24" s="1">
        <v>3</v>
      </c>
      <c r="K24" s="5">
        <f t="shared" ref="K24" si="346">J24/J$28*100</f>
        <v>4.10958904109589</v>
      </c>
      <c r="L24" s="1">
        <v>0</v>
      </c>
      <c r="M24" s="5">
        <f t="shared" ref="M24" si="347">L24/L$28*100</f>
        <v>0</v>
      </c>
      <c r="N24" s="1">
        <v>10</v>
      </c>
      <c r="O24" s="5">
        <f t="shared" ref="O24" si="348">N24/N$28*100</f>
        <v>1.7301038062283738</v>
      </c>
      <c r="P24" s="1">
        <v>1</v>
      </c>
      <c r="Q24" s="5">
        <f t="shared" ref="Q24" si="349">P24/P$28*100</f>
        <v>0.92592592592592582</v>
      </c>
      <c r="R24" s="1">
        <v>2</v>
      </c>
      <c r="S24" s="5">
        <f t="shared" ref="S24" si="350">R24/R$28*100</f>
        <v>2.5</v>
      </c>
      <c r="T24" s="1">
        <v>0</v>
      </c>
      <c r="U24" s="5">
        <f t="shared" ref="U24" si="351">T24/T$28*100</f>
        <v>0</v>
      </c>
      <c r="V24" s="1">
        <v>0</v>
      </c>
      <c r="W24" s="5">
        <f t="shared" ref="W24" si="352">V24/V$28*100</f>
        <v>0</v>
      </c>
      <c r="X24" s="1">
        <v>1</v>
      </c>
      <c r="Y24" s="5">
        <f t="shared" ref="Y24" si="353">X24/X$28*100</f>
        <v>6.25</v>
      </c>
      <c r="Z24" s="15">
        <v>0</v>
      </c>
      <c r="AA24" s="5">
        <f t="shared" si="0"/>
        <v>0</v>
      </c>
      <c r="AB24" s="1">
        <v>79</v>
      </c>
      <c r="AC24" s="5">
        <f t="shared" ref="AC24" si="354">AB24/AB$28*100</f>
        <v>3.0943987465726597</v>
      </c>
      <c r="AD24" s="1">
        <v>3</v>
      </c>
      <c r="AE24" s="5">
        <f t="shared" ref="AE24" si="355">AD24/AD$28*100</f>
        <v>0.93457943925233633</v>
      </c>
      <c r="AF24" s="1">
        <v>1</v>
      </c>
      <c r="AG24" s="5">
        <f t="shared" ref="AG24" si="356">AF24/AF$28*100</f>
        <v>1.4925373134328357</v>
      </c>
      <c r="AH24" s="1">
        <v>0</v>
      </c>
      <c r="AI24" s="5">
        <f t="shared" ref="AI24" si="357">AH24/AH$28*100</f>
        <v>0</v>
      </c>
      <c r="AJ24" s="1">
        <v>20</v>
      </c>
      <c r="AK24" s="5">
        <f t="shared" ref="AK24" si="358">AJ24/AJ$28*100</f>
        <v>2.5031289111389237</v>
      </c>
      <c r="AL24" s="1">
        <v>4</v>
      </c>
      <c r="AM24" s="5">
        <f t="shared" ref="AM24" si="359">AL24/AL$28*100</f>
        <v>3.3613445378151261</v>
      </c>
      <c r="AN24" s="1">
        <v>5</v>
      </c>
      <c r="AO24" s="5">
        <f t="shared" ref="AO24" si="360">AN24/AN$28*100</f>
        <v>3.3112582781456954</v>
      </c>
      <c r="AP24" s="1">
        <f t="shared" si="19"/>
        <v>141</v>
      </c>
      <c r="AQ24" s="5">
        <f t="shared" ref="AQ24" si="361">AP24/AP$28*100</f>
        <v>2.656367746797287</v>
      </c>
    </row>
    <row r="25" spans="1:43" ht="31.5" x14ac:dyDescent="0.25">
      <c r="A25" s="1" t="s">
        <v>114</v>
      </c>
      <c r="B25" s="1">
        <v>2</v>
      </c>
      <c r="C25" s="5">
        <f t="shared" si="1"/>
        <v>7.4074074074074066</v>
      </c>
      <c r="D25" s="1">
        <v>3</v>
      </c>
      <c r="E25" s="5">
        <f t="shared" si="1"/>
        <v>7.5</v>
      </c>
      <c r="F25" s="1">
        <v>7</v>
      </c>
      <c r="G25" s="5">
        <f t="shared" ref="G25" si="362">F25/F$28*100</f>
        <v>3.0567685589519651</v>
      </c>
      <c r="H25" s="1">
        <v>2</v>
      </c>
      <c r="I25" s="5">
        <f t="shared" ref="I25" si="363">H25/H$28*100</f>
        <v>4.7619047619047619</v>
      </c>
      <c r="J25" s="1">
        <v>1</v>
      </c>
      <c r="K25" s="5">
        <f t="shared" ref="K25" si="364">J25/J$28*100</f>
        <v>1.3698630136986301</v>
      </c>
      <c r="L25" s="1">
        <v>3</v>
      </c>
      <c r="M25" s="5">
        <f t="shared" ref="M25" si="365">L25/L$28*100</f>
        <v>4.918032786885246</v>
      </c>
      <c r="N25" s="1">
        <v>21</v>
      </c>
      <c r="O25" s="5">
        <f t="shared" ref="O25" si="366">N25/N$28*100</f>
        <v>3.6332179930795849</v>
      </c>
      <c r="P25" s="1">
        <v>4</v>
      </c>
      <c r="Q25" s="5">
        <f t="shared" ref="Q25" si="367">P25/P$28*100</f>
        <v>3.7037037037037033</v>
      </c>
      <c r="R25" s="1">
        <v>3</v>
      </c>
      <c r="S25" s="5">
        <f t="shared" ref="S25" si="368">R25/R$28*100</f>
        <v>3.75</v>
      </c>
      <c r="T25" s="1">
        <v>0</v>
      </c>
      <c r="U25" s="5">
        <f t="shared" ref="U25" si="369">T25/T$28*100</f>
        <v>0</v>
      </c>
      <c r="V25" s="1">
        <v>0</v>
      </c>
      <c r="W25" s="5">
        <f t="shared" ref="W25" si="370">V25/V$28*100</f>
        <v>0</v>
      </c>
      <c r="X25" s="1">
        <v>0</v>
      </c>
      <c r="Y25" s="5">
        <f t="shared" ref="Y25" si="371">X25/X$28*100</f>
        <v>0</v>
      </c>
      <c r="Z25" s="15">
        <v>0</v>
      </c>
      <c r="AA25" s="5">
        <f t="shared" si="0"/>
        <v>0</v>
      </c>
      <c r="AB25" s="1">
        <v>96</v>
      </c>
      <c r="AC25" s="5">
        <f t="shared" ref="AC25" si="372">AB25/AB$28*100</f>
        <v>3.7602820211515864</v>
      </c>
      <c r="AD25" s="1">
        <v>14</v>
      </c>
      <c r="AE25" s="5">
        <f t="shared" ref="AE25" si="373">AD25/AD$28*100</f>
        <v>4.361370716510903</v>
      </c>
      <c r="AF25" s="1">
        <v>0</v>
      </c>
      <c r="AG25" s="5">
        <f t="shared" ref="AG25" si="374">AF25/AF$28*100</f>
        <v>0</v>
      </c>
      <c r="AH25" s="1">
        <v>0</v>
      </c>
      <c r="AI25" s="5">
        <f t="shared" ref="AI25" si="375">AH25/AH$28*100</f>
        <v>0</v>
      </c>
      <c r="AJ25" s="1">
        <v>25</v>
      </c>
      <c r="AK25" s="5">
        <f t="shared" ref="AK25" si="376">AJ25/AJ$28*100</f>
        <v>3.1289111389236548</v>
      </c>
      <c r="AL25" s="1">
        <v>6</v>
      </c>
      <c r="AM25" s="5">
        <f t="shared" ref="AM25" si="377">AL25/AL$28*100</f>
        <v>5.0420168067226889</v>
      </c>
      <c r="AN25" s="1">
        <v>5</v>
      </c>
      <c r="AO25" s="5">
        <f t="shared" ref="AO25" si="378">AN25/AN$28*100</f>
        <v>3.3112582781456954</v>
      </c>
      <c r="AP25" s="1">
        <f t="shared" si="19"/>
        <v>192</v>
      </c>
      <c r="AQ25" s="5">
        <f t="shared" ref="AQ25" si="379">AP25/AP$28*100</f>
        <v>3.6171816126601355</v>
      </c>
    </row>
    <row r="26" spans="1:43" ht="15.75" x14ac:dyDescent="0.25">
      <c r="A26" s="1" t="s">
        <v>115</v>
      </c>
      <c r="B26" s="1">
        <v>1</v>
      </c>
      <c r="C26" s="5">
        <f t="shared" si="1"/>
        <v>3.7037037037037033</v>
      </c>
      <c r="D26" s="1">
        <v>1</v>
      </c>
      <c r="E26" s="5">
        <f t="shared" si="1"/>
        <v>2.5</v>
      </c>
      <c r="F26" s="1">
        <v>5</v>
      </c>
      <c r="G26" s="5">
        <f t="shared" ref="G26" si="380">F26/F$28*100</f>
        <v>2.1834061135371177</v>
      </c>
      <c r="H26" s="1">
        <v>3</v>
      </c>
      <c r="I26" s="5">
        <f t="shared" ref="I26" si="381">H26/H$28*100</f>
        <v>7.1428571428571423</v>
      </c>
      <c r="J26" s="1">
        <v>2</v>
      </c>
      <c r="K26" s="5">
        <f t="shared" ref="K26" si="382">J26/J$28*100</f>
        <v>2.7397260273972601</v>
      </c>
      <c r="L26" s="1">
        <v>1</v>
      </c>
      <c r="M26" s="5">
        <f t="shared" ref="M26" si="383">L26/L$28*100</f>
        <v>1.639344262295082</v>
      </c>
      <c r="N26" s="1">
        <v>19</v>
      </c>
      <c r="O26" s="5">
        <f t="shared" ref="O26" si="384">N26/N$28*100</f>
        <v>3.2871972318339098</v>
      </c>
      <c r="P26" s="1">
        <v>3</v>
      </c>
      <c r="Q26" s="5">
        <f t="shared" ref="Q26" si="385">P26/P$28*100</f>
        <v>2.7777777777777777</v>
      </c>
      <c r="R26" s="1">
        <v>4</v>
      </c>
      <c r="S26" s="5">
        <f t="shared" ref="S26" si="386">R26/R$28*100</f>
        <v>5</v>
      </c>
      <c r="T26" s="1">
        <v>1</v>
      </c>
      <c r="U26" s="5">
        <f t="shared" ref="U26" si="387">T26/T$28*100</f>
        <v>7.1428571428571423</v>
      </c>
      <c r="V26" s="1">
        <v>0</v>
      </c>
      <c r="W26" s="5">
        <f t="shared" ref="W26" si="388">V26/V$28*100</f>
        <v>0</v>
      </c>
      <c r="X26" s="1">
        <v>0</v>
      </c>
      <c r="Y26" s="5">
        <f t="shared" ref="Y26" si="389">X26/X$28*100</f>
        <v>0</v>
      </c>
      <c r="Z26" s="15">
        <v>0</v>
      </c>
      <c r="AA26" s="5">
        <f t="shared" si="0"/>
        <v>0</v>
      </c>
      <c r="AB26" s="1">
        <v>78</v>
      </c>
      <c r="AC26" s="5">
        <f t="shared" ref="AC26" si="390">AB26/AB$28*100</f>
        <v>3.0552291421856639</v>
      </c>
      <c r="AD26" s="1">
        <v>7</v>
      </c>
      <c r="AE26" s="5">
        <f t="shared" ref="AE26" si="391">AD26/AD$28*100</f>
        <v>2.1806853582554515</v>
      </c>
      <c r="AF26" s="1">
        <v>2</v>
      </c>
      <c r="AG26" s="5">
        <f t="shared" ref="AG26" si="392">AF26/AF$28*100</f>
        <v>2.9850746268656714</v>
      </c>
      <c r="AH26" s="1">
        <v>0</v>
      </c>
      <c r="AI26" s="5">
        <f t="shared" ref="AI26" si="393">AH26/AH$28*100</f>
        <v>0</v>
      </c>
      <c r="AJ26" s="1">
        <v>36</v>
      </c>
      <c r="AK26" s="5">
        <f t="shared" ref="AK26" si="394">AJ26/AJ$28*100</f>
        <v>4.5056320400500622</v>
      </c>
      <c r="AL26" s="1">
        <v>3</v>
      </c>
      <c r="AM26" s="5">
        <f t="shared" ref="AM26" si="395">AL26/AL$28*100</f>
        <v>2.5210084033613445</v>
      </c>
      <c r="AN26" s="1">
        <v>7</v>
      </c>
      <c r="AO26" s="5">
        <f t="shared" ref="AO26" si="396">AN26/AN$28*100</f>
        <v>4.6357615894039732</v>
      </c>
      <c r="AP26" s="1">
        <f t="shared" si="19"/>
        <v>173</v>
      </c>
      <c r="AQ26" s="5">
        <f t="shared" ref="AQ26" si="397">AP26/AP$28*100</f>
        <v>3.2592313489073099</v>
      </c>
    </row>
    <row r="27" spans="1:43" ht="15.75" x14ac:dyDescent="0.25">
      <c r="A27" s="1" t="s">
        <v>116</v>
      </c>
      <c r="B27" s="1">
        <v>1</v>
      </c>
      <c r="C27" s="5">
        <f t="shared" si="1"/>
        <v>3.7037037037037033</v>
      </c>
      <c r="D27" s="1">
        <v>0</v>
      </c>
      <c r="E27" s="5">
        <f t="shared" si="1"/>
        <v>0</v>
      </c>
      <c r="F27" s="1">
        <v>5</v>
      </c>
      <c r="G27" s="5">
        <f t="shared" ref="G27" si="398">F27/F$28*100</f>
        <v>2.1834061135371177</v>
      </c>
      <c r="H27" s="1">
        <v>2</v>
      </c>
      <c r="I27" s="5">
        <f t="shared" ref="I27" si="399">H27/H$28*100</f>
        <v>4.7619047619047619</v>
      </c>
      <c r="J27" s="1">
        <v>2</v>
      </c>
      <c r="K27" s="5">
        <f t="shared" ref="K27" si="400">J27/J$28*100</f>
        <v>2.7397260273972601</v>
      </c>
      <c r="L27" s="1">
        <v>0</v>
      </c>
      <c r="M27" s="5">
        <f t="shared" ref="M27" si="401">L27/L$28*100</f>
        <v>0</v>
      </c>
      <c r="N27" s="1">
        <v>6</v>
      </c>
      <c r="O27" s="5">
        <f t="shared" ref="O27" si="402">N27/N$28*100</f>
        <v>1.0380622837370241</v>
      </c>
      <c r="P27" s="1">
        <v>4</v>
      </c>
      <c r="Q27" s="5">
        <f t="shared" ref="Q27" si="403">P27/P$28*100</f>
        <v>3.7037037037037033</v>
      </c>
      <c r="R27" s="1">
        <v>2</v>
      </c>
      <c r="S27" s="5">
        <f t="shared" ref="S27" si="404">R27/R$28*100</f>
        <v>2.5</v>
      </c>
      <c r="T27" s="1">
        <v>0</v>
      </c>
      <c r="U27" s="5">
        <f t="shared" ref="U27" si="405">T27/T$28*100</f>
        <v>0</v>
      </c>
      <c r="V27" s="1">
        <v>0</v>
      </c>
      <c r="W27" s="5">
        <f t="shared" ref="W27" si="406">V27/V$28*100</f>
        <v>0</v>
      </c>
      <c r="X27" s="1">
        <v>0</v>
      </c>
      <c r="Y27" s="5">
        <f t="shared" ref="Y27" si="407">X27/X$28*100</f>
        <v>0</v>
      </c>
      <c r="Z27" s="15">
        <v>1</v>
      </c>
      <c r="AA27" s="5">
        <f t="shared" si="0"/>
        <v>33.333333333333329</v>
      </c>
      <c r="AB27" s="1">
        <v>87</v>
      </c>
      <c r="AC27" s="5">
        <f t="shared" ref="AC27" si="408">AB27/AB$28*100</f>
        <v>3.4077555816686247</v>
      </c>
      <c r="AD27" s="1">
        <v>11</v>
      </c>
      <c r="AE27" s="5">
        <f t="shared" ref="AE27" si="409">AD27/AD$28*100</f>
        <v>3.4267912772585665</v>
      </c>
      <c r="AF27" s="1">
        <v>3</v>
      </c>
      <c r="AG27" s="5">
        <f t="shared" ref="AG27" si="410">AF27/AF$28*100</f>
        <v>4.4776119402985071</v>
      </c>
      <c r="AH27" s="1">
        <v>1</v>
      </c>
      <c r="AI27" s="5">
        <f t="shared" ref="AI27" si="411">AH27/AH$28*100</f>
        <v>11.111111111111111</v>
      </c>
      <c r="AJ27" s="1">
        <v>27</v>
      </c>
      <c r="AK27" s="5">
        <f t="shared" ref="AK27" si="412">AJ27/AJ$28*100</f>
        <v>3.3792240300375469</v>
      </c>
      <c r="AL27" s="1">
        <v>8</v>
      </c>
      <c r="AM27" s="5">
        <f t="shared" ref="AM27" si="413">AL27/AL$28*100</f>
        <v>6.7226890756302522</v>
      </c>
      <c r="AN27" s="1">
        <v>3</v>
      </c>
      <c r="AO27" s="5">
        <f t="shared" ref="AO27" si="414">AN27/AN$28*100</f>
        <v>1.9867549668874174</v>
      </c>
      <c r="AP27" s="1">
        <f t="shared" si="19"/>
        <v>163</v>
      </c>
      <c r="AQ27" s="5">
        <f t="shared" ref="AQ27" si="415">AP27/AP$28*100</f>
        <v>3.0708364732479279</v>
      </c>
    </row>
    <row r="28" spans="1:43" ht="15.75" x14ac:dyDescent="0.25">
      <c r="A28" s="15" t="s">
        <v>9</v>
      </c>
      <c r="B28" s="15">
        <f>SUM(B4:B27)</f>
        <v>27</v>
      </c>
      <c r="C28" s="15">
        <f t="shared" ref="C28:AQ28" si="416">SUM(C4:C27)</f>
        <v>100.00000000000001</v>
      </c>
      <c r="D28" s="15">
        <f t="shared" si="416"/>
        <v>40</v>
      </c>
      <c r="E28" s="15">
        <f t="shared" si="416"/>
        <v>100</v>
      </c>
      <c r="F28" s="15">
        <f t="shared" si="416"/>
        <v>229</v>
      </c>
      <c r="G28" s="15">
        <f t="shared" si="416"/>
        <v>99.999999999999972</v>
      </c>
      <c r="H28" s="15">
        <f t="shared" si="416"/>
        <v>42</v>
      </c>
      <c r="I28" s="15">
        <f t="shared" si="416"/>
        <v>99.999999999999972</v>
      </c>
      <c r="J28" s="15">
        <f t="shared" si="416"/>
        <v>73</v>
      </c>
      <c r="K28" s="15">
        <f t="shared" si="416"/>
        <v>99.999999999999957</v>
      </c>
      <c r="L28" s="15">
        <f t="shared" si="416"/>
        <v>61</v>
      </c>
      <c r="M28" s="15">
        <f t="shared" si="416"/>
        <v>100.00000000000003</v>
      </c>
      <c r="N28" s="15">
        <f t="shared" si="416"/>
        <v>578</v>
      </c>
      <c r="O28" s="15">
        <f t="shared" si="416"/>
        <v>100</v>
      </c>
      <c r="P28" s="15">
        <f t="shared" si="416"/>
        <v>108</v>
      </c>
      <c r="Q28" s="15">
        <f t="shared" si="416"/>
        <v>99.999999999999986</v>
      </c>
      <c r="R28" s="15">
        <f t="shared" si="416"/>
        <v>80</v>
      </c>
      <c r="S28" s="15">
        <f t="shared" si="416"/>
        <v>100</v>
      </c>
      <c r="T28" s="15">
        <f t="shared" si="416"/>
        <v>14</v>
      </c>
      <c r="U28" s="15">
        <f t="shared" si="416"/>
        <v>99.999999999999972</v>
      </c>
      <c r="V28" s="15">
        <f t="shared" si="416"/>
        <v>18</v>
      </c>
      <c r="W28" s="15">
        <f t="shared" si="416"/>
        <v>100.00000000000001</v>
      </c>
      <c r="X28" s="15">
        <f t="shared" si="416"/>
        <v>16</v>
      </c>
      <c r="Y28" s="15">
        <f t="shared" si="416"/>
        <v>100</v>
      </c>
      <c r="Z28" s="15">
        <f t="shared" si="416"/>
        <v>3</v>
      </c>
      <c r="AA28" s="5">
        <f t="shared" si="0"/>
        <v>100</v>
      </c>
      <c r="AB28" s="15">
        <f t="shared" si="416"/>
        <v>2553</v>
      </c>
      <c r="AC28" s="15">
        <f t="shared" si="416"/>
        <v>100</v>
      </c>
      <c r="AD28" s="15">
        <f>SUM(AD4:AD27)</f>
        <v>321</v>
      </c>
      <c r="AE28" s="15">
        <f t="shared" si="416"/>
        <v>99.999999999999986</v>
      </c>
      <c r="AF28" s="15">
        <f t="shared" si="416"/>
        <v>67</v>
      </c>
      <c r="AG28" s="15">
        <f t="shared" si="416"/>
        <v>100</v>
      </c>
      <c r="AH28" s="15">
        <f t="shared" si="416"/>
        <v>9</v>
      </c>
      <c r="AI28" s="15">
        <f t="shared" si="416"/>
        <v>100</v>
      </c>
      <c r="AJ28" s="15">
        <f t="shared" si="416"/>
        <v>799</v>
      </c>
      <c r="AK28" s="15">
        <f t="shared" si="416"/>
        <v>100.00000000000001</v>
      </c>
      <c r="AL28" s="15">
        <f t="shared" si="416"/>
        <v>119</v>
      </c>
      <c r="AM28" s="15">
        <f t="shared" si="416"/>
        <v>100</v>
      </c>
      <c r="AN28" s="15">
        <f t="shared" si="416"/>
        <v>151</v>
      </c>
      <c r="AO28" s="15">
        <f t="shared" si="416"/>
        <v>100.00000000000001</v>
      </c>
      <c r="AP28" s="15">
        <f t="shared" si="416"/>
        <v>5308</v>
      </c>
      <c r="AQ28" s="15">
        <f t="shared" si="416"/>
        <v>100.00000000000001</v>
      </c>
    </row>
    <row r="29" spans="1:43" ht="47.25" x14ac:dyDescent="0.25">
      <c r="A29" s="16" t="s">
        <v>16</v>
      </c>
      <c r="B29" s="15" t="s">
        <v>13</v>
      </c>
      <c r="C29" s="4" t="s">
        <v>14</v>
      </c>
      <c r="D29" s="15" t="s">
        <v>13</v>
      </c>
      <c r="E29" s="4" t="s">
        <v>14</v>
      </c>
      <c r="F29" s="15" t="s">
        <v>13</v>
      </c>
      <c r="G29" s="4" t="s">
        <v>14</v>
      </c>
      <c r="H29" s="15" t="s">
        <v>13</v>
      </c>
      <c r="I29" s="4" t="s">
        <v>14</v>
      </c>
      <c r="J29" s="15" t="s">
        <v>13</v>
      </c>
      <c r="K29" s="4" t="s">
        <v>14</v>
      </c>
      <c r="L29" s="15" t="s">
        <v>13</v>
      </c>
      <c r="M29" s="4" t="s">
        <v>14</v>
      </c>
      <c r="N29" s="15" t="s">
        <v>13</v>
      </c>
      <c r="O29" s="4" t="s">
        <v>14</v>
      </c>
      <c r="P29" s="15" t="s">
        <v>13</v>
      </c>
      <c r="Q29" s="4" t="s">
        <v>14</v>
      </c>
      <c r="R29" s="15" t="s">
        <v>13</v>
      </c>
      <c r="S29" s="4" t="s">
        <v>14</v>
      </c>
      <c r="T29" s="15" t="s">
        <v>13</v>
      </c>
      <c r="U29" s="4" t="s">
        <v>14</v>
      </c>
      <c r="V29" s="15" t="s">
        <v>13</v>
      </c>
      <c r="W29" s="4" t="s">
        <v>14</v>
      </c>
      <c r="X29" s="15" t="s">
        <v>13</v>
      </c>
      <c r="Y29" s="4" t="s">
        <v>14</v>
      </c>
      <c r="Z29" s="15" t="s">
        <v>13</v>
      </c>
      <c r="AA29" s="4" t="s">
        <v>14</v>
      </c>
      <c r="AB29" s="15" t="s">
        <v>13</v>
      </c>
      <c r="AC29" s="4" t="s">
        <v>14</v>
      </c>
      <c r="AD29" s="15" t="s">
        <v>13</v>
      </c>
      <c r="AE29" s="4" t="s">
        <v>14</v>
      </c>
      <c r="AF29" s="15" t="s">
        <v>13</v>
      </c>
      <c r="AG29" s="4" t="s">
        <v>14</v>
      </c>
      <c r="AH29" s="15" t="s">
        <v>13</v>
      </c>
      <c r="AI29" s="4" t="s">
        <v>14</v>
      </c>
      <c r="AJ29" s="15" t="s">
        <v>13</v>
      </c>
      <c r="AK29" s="4" t="s">
        <v>14</v>
      </c>
      <c r="AL29" s="15" t="s">
        <v>13</v>
      </c>
      <c r="AM29" s="4" t="s">
        <v>14</v>
      </c>
      <c r="AN29" s="15" t="s">
        <v>13</v>
      </c>
      <c r="AO29" s="4" t="s">
        <v>14</v>
      </c>
      <c r="AP29" s="15" t="s">
        <v>13</v>
      </c>
      <c r="AQ29" s="4" t="s">
        <v>14</v>
      </c>
    </row>
    <row r="30" spans="1:43" ht="15.75" x14ac:dyDescent="0.25">
      <c r="A30" s="15" t="s">
        <v>10</v>
      </c>
      <c r="B30" s="16">
        <f>B28-B31</f>
        <v>18</v>
      </c>
      <c r="C30" s="5">
        <f>B30/B32*100</f>
        <v>66.666666666666657</v>
      </c>
      <c r="D30" s="16">
        <f>D28-D31</f>
        <v>32</v>
      </c>
      <c r="E30" s="5">
        <f>D30/D32*100</f>
        <v>80</v>
      </c>
      <c r="F30" s="16">
        <f>F28-F31</f>
        <v>139</v>
      </c>
      <c r="G30" s="5">
        <f>F30/F32*100</f>
        <v>60.698689956331876</v>
      </c>
      <c r="H30" s="16">
        <f>H28-H31</f>
        <v>21</v>
      </c>
      <c r="I30" s="5">
        <f>H30/H32*100</f>
        <v>50</v>
      </c>
      <c r="J30" s="16">
        <f>J28-J31</f>
        <v>43</v>
      </c>
      <c r="K30" s="5">
        <f>J30/J32*100</f>
        <v>58.904109589041099</v>
      </c>
      <c r="L30" s="16">
        <f>L28-L31</f>
        <v>57</v>
      </c>
      <c r="M30" s="5">
        <f>L30/L32*100</f>
        <v>93.442622950819683</v>
      </c>
      <c r="N30" s="16">
        <f>N28-N31</f>
        <v>466</v>
      </c>
      <c r="O30" s="5">
        <f>N30/N32*100</f>
        <v>80.622837370242223</v>
      </c>
      <c r="P30" s="16">
        <f>P28-P31</f>
        <v>85</v>
      </c>
      <c r="Q30" s="5">
        <f>P30/P32*100</f>
        <v>78.703703703703709</v>
      </c>
      <c r="R30" s="16">
        <f>R28-R31</f>
        <v>57</v>
      </c>
      <c r="S30" s="5">
        <f>R30/R32*100</f>
        <v>71.25</v>
      </c>
      <c r="T30" s="16">
        <f>T28-T31</f>
        <v>11</v>
      </c>
      <c r="U30" s="5">
        <f>T30/T32*100</f>
        <v>78.571428571428569</v>
      </c>
      <c r="V30" s="16">
        <f t="shared" ref="V30" si="417">V28-V31</f>
        <v>13</v>
      </c>
      <c r="W30" s="5">
        <f t="shared" ref="W30" si="418">V30/V32*100</f>
        <v>72.222222222222214</v>
      </c>
      <c r="X30" s="16">
        <f t="shared" ref="X30" si="419">X28-X31</f>
        <v>13</v>
      </c>
      <c r="Y30" s="5">
        <f t="shared" ref="Y30" si="420">X30/X32*100</f>
        <v>81.25</v>
      </c>
      <c r="Z30" s="16">
        <f>Z28-Z31</f>
        <v>2</v>
      </c>
      <c r="AA30" s="24">
        <v>0</v>
      </c>
      <c r="AB30" s="16">
        <f t="shared" ref="AB30" si="421">AB28-AB31</f>
        <v>1946</v>
      </c>
      <c r="AC30" s="5">
        <f t="shared" ref="AC30" si="422">AB30/AB32*100</f>
        <v>76.224050137093613</v>
      </c>
      <c r="AD30" s="16">
        <f t="shared" ref="AD30" si="423">AD28-AD31</f>
        <v>168</v>
      </c>
      <c r="AE30" s="5">
        <f t="shared" ref="AE30" si="424">AD30/AD32*100</f>
        <v>52.336448598130836</v>
      </c>
      <c r="AF30" s="16">
        <f t="shared" ref="AF30" si="425">AF28-AF31</f>
        <v>50</v>
      </c>
      <c r="AG30" s="5">
        <f t="shared" ref="AG30" si="426">AF30/AF32*100</f>
        <v>74.626865671641795</v>
      </c>
      <c r="AH30" s="16">
        <f t="shared" ref="AH30" si="427">AH28-AH31</f>
        <v>6</v>
      </c>
      <c r="AI30" s="5">
        <f t="shared" ref="AI30" si="428">AH30/AH32*100</f>
        <v>66.666666666666657</v>
      </c>
      <c r="AJ30" s="16">
        <f t="shared" ref="AJ30" si="429">AJ28-AJ31</f>
        <v>637</v>
      </c>
      <c r="AK30" s="5">
        <f t="shared" ref="AK30" si="430">AJ30/AJ32*100</f>
        <v>79.724655819774711</v>
      </c>
      <c r="AL30" s="16">
        <f t="shared" ref="AL30" si="431">AL28-AL31</f>
        <v>92</v>
      </c>
      <c r="AM30" s="5">
        <f t="shared" ref="AM30" si="432">AL30/AL32*100</f>
        <v>77.310924369747909</v>
      </c>
      <c r="AN30" s="16">
        <f t="shared" ref="AN30" si="433">AN28-AN31</f>
        <v>103</v>
      </c>
      <c r="AO30" s="5">
        <f t="shared" ref="AO30" si="434">AN30/AN32*100</f>
        <v>68.211920529801333</v>
      </c>
      <c r="AP30" s="16">
        <f>AP28-AP31</f>
        <v>3959</v>
      </c>
      <c r="AQ30" s="5">
        <f>AP30/AP32*100</f>
        <v>74.58553127354935</v>
      </c>
    </row>
    <row r="31" spans="1:43" ht="15.75" x14ac:dyDescent="0.25">
      <c r="A31" s="15" t="s">
        <v>11</v>
      </c>
      <c r="B31" s="16">
        <v>9</v>
      </c>
      <c r="C31" s="5">
        <f>B31/B32*100</f>
        <v>33.333333333333329</v>
      </c>
      <c r="D31" s="16">
        <v>8</v>
      </c>
      <c r="E31" s="5">
        <f>D31/D32*100</f>
        <v>20</v>
      </c>
      <c r="F31" s="16">
        <f>78+12</f>
        <v>90</v>
      </c>
      <c r="G31" s="5">
        <f>F31/F32*100</f>
        <v>39.301310043668117</v>
      </c>
      <c r="H31" s="16">
        <v>21</v>
      </c>
      <c r="I31" s="5">
        <f>H31/H32*100</f>
        <v>50</v>
      </c>
      <c r="J31" s="16">
        <v>30</v>
      </c>
      <c r="K31" s="5">
        <f>J31/J32*100</f>
        <v>41.095890410958901</v>
      </c>
      <c r="L31" s="16">
        <v>4</v>
      </c>
      <c r="M31" s="5">
        <f>L31/L32*100</f>
        <v>6.557377049180328</v>
      </c>
      <c r="N31" s="16">
        <f>94+18</f>
        <v>112</v>
      </c>
      <c r="O31" s="5">
        <f>N31/N32*100</f>
        <v>19.377162629757784</v>
      </c>
      <c r="P31" s="16">
        <v>23</v>
      </c>
      <c r="Q31" s="5">
        <f>P31/P32*100</f>
        <v>21.296296296296298</v>
      </c>
      <c r="R31" s="16">
        <v>23</v>
      </c>
      <c r="S31" s="5">
        <f>R31/R32*100</f>
        <v>28.749999999999996</v>
      </c>
      <c r="T31" s="16">
        <v>3</v>
      </c>
      <c r="U31" s="5">
        <f>T31/T32*100</f>
        <v>21.428571428571427</v>
      </c>
      <c r="V31" s="16">
        <v>5</v>
      </c>
      <c r="W31" s="5">
        <f t="shared" ref="W31" si="435">V31/V32*100</f>
        <v>27.777777777777779</v>
      </c>
      <c r="X31" s="16">
        <v>3</v>
      </c>
      <c r="Y31" s="5">
        <f t="shared" ref="Y31" si="436">X31/X32*100</f>
        <v>18.75</v>
      </c>
      <c r="Z31" s="16">
        <v>1</v>
      </c>
      <c r="AA31" s="24">
        <v>0</v>
      </c>
      <c r="AB31" s="16">
        <f>450+157</f>
        <v>607</v>
      </c>
      <c r="AC31" s="5">
        <f t="shared" ref="AC31" si="437">AB31/AB32*100</f>
        <v>23.775949862906383</v>
      </c>
      <c r="AD31" s="16">
        <f>107+46</f>
        <v>153</v>
      </c>
      <c r="AE31" s="5">
        <f t="shared" ref="AE31" si="438">AD31/AD32*100</f>
        <v>47.663551401869157</v>
      </c>
      <c r="AF31" s="16">
        <v>17</v>
      </c>
      <c r="AG31" s="5">
        <f t="shared" ref="AG31" si="439">AF31/AF32*100</f>
        <v>25.373134328358208</v>
      </c>
      <c r="AH31" s="16">
        <v>3</v>
      </c>
      <c r="AI31" s="5">
        <f t="shared" ref="AI31" si="440">AH31/AH32*100</f>
        <v>33.333333333333329</v>
      </c>
      <c r="AJ31" s="16">
        <f>135+27</f>
        <v>162</v>
      </c>
      <c r="AK31" s="5">
        <f t="shared" ref="AK31" si="441">AJ31/AJ32*100</f>
        <v>20.275344180225282</v>
      </c>
      <c r="AL31" s="16">
        <v>27</v>
      </c>
      <c r="AM31" s="5">
        <f t="shared" ref="AM31" si="442">AL31/AL32*100</f>
        <v>22.689075630252102</v>
      </c>
      <c r="AN31" s="16">
        <f>39+9</f>
        <v>48</v>
      </c>
      <c r="AO31" s="5">
        <f t="shared" ref="AO31" si="443">AN31/AN32*100</f>
        <v>31.788079470198678</v>
      </c>
      <c r="AP31" s="15">
        <f t="shared" ref="AP31" si="444">B31+D31+F31+H31+J31+L31+N31+P31+R31+T31+V31+X31+Z31+AB31+AD31+AF31+AH31+AJ31+AL31+AN31</f>
        <v>1349</v>
      </c>
      <c r="AQ31" s="5">
        <f>AP31/AP32*100</f>
        <v>25.414468726450639</v>
      </c>
    </row>
    <row r="32" spans="1:43" ht="15.75" x14ac:dyDescent="0.25">
      <c r="A32" s="15" t="s">
        <v>9</v>
      </c>
      <c r="B32" s="16">
        <f t="shared" ref="B32:AQ32" si="445">SUM(B30:B31)</f>
        <v>27</v>
      </c>
      <c r="C32" s="6">
        <f t="shared" si="445"/>
        <v>99.999999999999986</v>
      </c>
      <c r="D32" s="16">
        <f t="shared" si="445"/>
        <v>40</v>
      </c>
      <c r="E32" s="9">
        <f t="shared" si="445"/>
        <v>100</v>
      </c>
      <c r="F32" s="16">
        <f t="shared" si="445"/>
        <v>229</v>
      </c>
      <c r="G32" s="9">
        <f t="shared" si="445"/>
        <v>100</v>
      </c>
      <c r="H32" s="16">
        <f t="shared" si="445"/>
        <v>42</v>
      </c>
      <c r="I32" s="9">
        <f t="shared" si="445"/>
        <v>100</v>
      </c>
      <c r="J32" s="16">
        <f t="shared" si="445"/>
        <v>73</v>
      </c>
      <c r="K32" s="9">
        <f t="shared" si="445"/>
        <v>100</v>
      </c>
      <c r="L32" s="16">
        <f t="shared" si="445"/>
        <v>61</v>
      </c>
      <c r="M32" s="9">
        <f t="shared" si="445"/>
        <v>100.00000000000001</v>
      </c>
      <c r="N32" s="16">
        <f t="shared" si="445"/>
        <v>578</v>
      </c>
      <c r="O32" s="9">
        <f t="shared" si="445"/>
        <v>100</v>
      </c>
      <c r="P32" s="16">
        <f t="shared" si="445"/>
        <v>108</v>
      </c>
      <c r="Q32" s="9">
        <f t="shared" si="445"/>
        <v>100</v>
      </c>
      <c r="R32" s="16">
        <f t="shared" si="445"/>
        <v>80</v>
      </c>
      <c r="S32" s="9">
        <f t="shared" si="445"/>
        <v>100</v>
      </c>
      <c r="T32" s="16">
        <f t="shared" si="445"/>
        <v>14</v>
      </c>
      <c r="U32" s="9">
        <f t="shared" si="445"/>
        <v>100</v>
      </c>
      <c r="V32" s="16">
        <f t="shared" ref="V32:AO32" si="446">SUM(V30:V31)</f>
        <v>18</v>
      </c>
      <c r="W32" s="9">
        <f t="shared" si="446"/>
        <v>100</v>
      </c>
      <c r="X32" s="16">
        <f t="shared" si="446"/>
        <v>16</v>
      </c>
      <c r="Y32" s="9">
        <f t="shared" si="446"/>
        <v>100</v>
      </c>
      <c r="Z32" s="16">
        <f t="shared" si="446"/>
        <v>3</v>
      </c>
      <c r="AA32" s="24">
        <v>0</v>
      </c>
      <c r="AB32" s="16">
        <f t="shared" si="446"/>
        <v>2553</v>
      </c>
      <c r="AC32" s="9">
        <f t="shared" si="446"/>
        <v>100</v>
      </c>
      <c r="AD32" s="16">
        <f t="shared" si="446"/>
        <v>321</v>
      </c>
      <c r="AE32" s="9">
        <f t="shared" si="446"/>
        <v>100</v>
      </c>
      <c r="AF32" s="16">
        <f t="shared" si="446"/>
        <v>67</v>
      </c>
      <c r="AG32" s="9">
        <f t="shared" si="446"/>
        <v>100</v>
      </c>
      <c r="AH32" s="16">
        <f t="shared" si="446"/>
        <v>9</v>
      </c>
      <c r="AI32" s="9">
        <f t="shared" si="446"/>
        <v>99.999999999999986</v>
      </c>
      <c r="AJ32" s="16">
        <f t="shared" si="446"/>
        <v>799</v>
      </c>
      <c r="AK32" s="9">
        <f t="shared" si="446"/>
        <v>100</v>
      </c>
      <c r="AL32" s="16">
        <f t="shared" si="446"/>
        <v>119</v>
      </c>
      <c r="AM32" s="9">
        <f t="shared" si="446"/>
        <v>100.00000000000001</v>
      </c>
      <c r="AN32" s="16">
        <f t="shared" si="446"/>
        <v>151</v>
      </c>
      <c r="AO32" s="9">
        <f t="shared" si="446"/>
        <v>100.00000000000001</v>
      </c>
      <c r="AP32" s="16">
        <f t="shared" si="445"/>
        <v>5308</v>
      </c>
      <c r="AQ32" s="9">
        <f t="shared" si="445"/>
        <v>99.999999999999986</v>
      </c>
    </row>
    <row r="34" spans="1:48" ht="15.75" x14ac:dyDescent="0.25">
      <c r="A34" s="35" t="s">
        <v>117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1:48" ht="20.25" x14ac:dyDescent="0.25">
      <c r="A35" s="35" t="s">
        <v>118</v>
      </c>
      <c r="B35" s="34"/>
      <c r="C35" s="34"/>
      <c r="D35" s="34"/>
      <c r="AS35" s="45"/>
      <c r="AT35" s="45"/>
      <c r="AU35" s="45"/>
      <c r="AV35" s="45"/>
    </row>
    <row r="36" spans="1:48" ht="20.25" x14ac:dyDescent="0.3">
      <c r="A36" s="36" t="s">
        <v>119</v>
      </c>
      <c r="B36" s="25"/>
      <c r="AS36" s="46"/>
      <c r="AT36" s="50"/>
      <c r="AU36" s="46"/>
      <c r="AV36" s="47"/>
    </row>
    <row r="37" spans="1:48" ht="20.25" x14ac:dyDescent="0.3">
      <c r="A37" s="37" t="s">
        <v>120</v>
      </c>
      <c r="B37" s="25"/>
      <c r="AS37" s="46"/>
      <c r="AT37" s="50"/>
      <c r="AU37" s="46"/>
      <c r="AV37" s="47"/>
    </row>
    <row r="38" spans="1:48" ht="20.25" x14ac:dyDescent="0.3">
      <c r="AS38" s="46"/>
      <c r="AT38" s="50"/>
      <c r="AU38" s="46"/>
      <c r="AV38" s="47"/>
    </row>
    <row r="39" spans="1:48" ht="20.25" x14ac:dyDescent="0.3">
      <c r="AS39" s="46"/>
      <c r="AT39" s="50"/>
      <c r="AU39" s="46"/>
      <c r="AV39" s="47"/>
    </row>
    <row r="40" spans="1:48" ht="20.25" x14ac:dyDescent="0.3">
      <c r="AS40" s="46"/>
      <c r="AT40" s="51"/>
      <c r="AU40" s="49"/>
      <c r="AV40" s="47"/>
    </row>
    <row r="41" spans="1:48" ht="20.25" x14ac:dyDescent="0.3">
      <c r="AS41" s="48"/>
      <c r="AT41" s="48"/>
      <c r="AU41" s="49"/>
      <c r="AV41" s="47"/>
    </row>
    <row r="42" spans="1:48" ht="20.25" x14ac:dyDescent="0.3">
      <c r="AS42" s="46"/>
      <c r="AT42" s="50"/>
      <c r="AU42" s="46"/>
      <c r="AV42" s="47"/>
    </row>
    <row r="43" spans="1:48" ht="20.25" x14ac:dyDescent="0.3">
      <c r="AS43" s="48"/>
      <c r="AT43" s="48"/>
      <c r="AU43" s="49"/>
      <c r="AV43" s="47"/>
    </row>
    <row r="54" spans="2:2" ht="15.75" x14ac:dyDescent="0.25">
      <c r="B54" s="18"/>
    </row>
    <row r="55" spans="2:2" ht="15.75" x14ac:dyDescent="0.25">
      <c r="B55" s="18"/>
    </row>
    <row r="56" spans="2:2" ht="15.75" x14ac:dyDescent="0.25">
      <c r="B56" s="18"/>
    </row>
    <row r="57" spans="2:2" ht="15.75" x14ac:dyDescent="0.25">
      <c r="B57" s="18"/>
    </row>
    <row r="58" spans="2:2" ht="15.75" x14ac:dyDescent="0.25">
      <c r="B58" s="18"/>
    </row>
    <row r="59" spans="2:2" ht="15.75" x14ac:dyDescent="0.25">
      <c r="B59" s="18"/>
    </row>
    <row r="60" spans="2:2" ht="15.75" x14ac:dyDescent="0.25">
      <c r="B60" s="18"/>
    </row>
    <row r="61" spans="2:2" ht="15.75" x14ac:dyDescent="0.25">
      <c r="B61" s="18"/>
    </row>
    <row r="62" spans="2:2" ht="15.75" x14ac:dyDescent="0.25">
      <c r="B62" s="18"/>
    </row>
    <row r="63" spans="2:2" ht="15.75" x14ac:dyDescent="0.25">
      <c r="B63" s="18"/>
    </row>
  </sheetData>
  <sheetProtection algorithmName="SHA-512" hashValue="6FGIFmI7gswEvWTaUN3KtACOMtP0taasnVDfYqiHX0s9sA6IMSJYKShQEgh782ZzoZP9MMr8/IJbkMOPo5mUVg==" saltValue="v2Sa5f3UUwz9KWDEmnlQEQ==" spinCount="100000" sheet="1" selectLockedCells="1" selectUnlockedCells="1"/>
  <mergeCells count="24">
    <mergeCell ref="AS43:AT43"/>
    <mergeCell ref="AS41:AT41"/>
    <mergeCell ref="A2:A3"/>
    <mergeCell ref="AD2:AE2"/>
    <mergeCell ref="Z2:AA2"/>
    <mergeCell ref="AB2:AC2"/>
    <mergeCell ref="AF2:AG2"/>
    <mergeCell ref="AH2:AI2"/>
    <mergeCell ref="A1:AQ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AJ2:AK2"/>
    <mergeCell ref="AL2:AM2"/>
    <mergeCell ref="AN2:AO2"/>
    <mergeCell ref="X2:Y2"/>
  </mergeCells>
  <pageMargins left="0.511811024" right="0.511811024" top="0.78740157499999996" bottom="0.78740157499999996" header="0.31496062000000002" footer="0.31496062000000002"/>
  <pageSetup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8E816-D5A6-49FE-8AC1-5E656346D7BE}">
  <dimension ref="A1:BA62"/>
  <sheetViews>
    <sheetView topLeftCell="A24" zoomScale="60" zoomScaleNormal="60" workbookViewId="0">
      <pane xSplit="1" topLeftCell="AP1" activePane="topRight" state="frozen"/>
      <selection activeCell="A34" sqref="A34:A37"/>
      <selection pane="topRight" activeCell="AX44" sqref="AX44"/>
    </sheetView>
  </sheetViews>
  <sheetFormatPr defaultRowHeight="15" x14ac:dyDescent="0.25"/>
  <cols>
    <col min="1" max="1" width="20.5703125" customWidth="1"/>
    <col min="2" max="2" width="13.5703125" customWidth="1"/>
    <col min="3" max="7" width="11.42578125" customWidth="1"/>
    <col min="8" max="8" width="14.5703125" customWidth="1"/>
    <col min="9" max="11" width="11.42578125" customWidth="1"/>
    <col min="12" max="12" width="18" customWidth="1"/>
    <col min="13" max="13" width="12.85546875" customWidth="1"/>
    <col min="14" max="14" width="13.28515625" customWidth="1"/>
    <col min="15" max="15" width="11.42578125" customWidth="1"/>
    <col min="16" max="16" width="11.85546875" customWidth="1"/>
    <col min="17" max="18" width="11.5703125" customWidth="1"/>
    <col min="19" max="19" width="12" customWidth="1"/>
    <col min="20" max="20" width="14.28515625" customWidth="1"/>
    <col min="21" max="21" width="12" customWidth="1"/>
    <col min="22" max="22" width="12.5703125" customWidth="1"/>
    <col min="23" max="23" width="13.28515625" customWidth="1"/>
    <col min="24" max="49" width="12.42578125" customWidth="1"/>
    <col min="50" max="50" width="16" customWidth="1"/>
    <col min="51" max="51" width="12.42578125" customWidth="1"/>
    <col min="52" max="52" width="12.140625" customWidth="1"/>
    <col min="53" max="53" width="15.85546875" customWidth="1"/>
  </cols>
  <sheetData>
    <row r="1" spans="1:53" ht="17.25" customHeight="1" x14ac:dyDescent="0.25">
      <c r="A1" s="38" t="s">
        <v>77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3" ht="23.25" customHeight="1" x14ac:dyDescent="0.25">
      <c r="A2" s="41" t="s">
        <v>4</v>
      </c>
      <c r="B2" s="39">
        <v>1</v>
      </c>
      <c r="C2" s="40"/>
      <c r="D2" s="39">
        <v>2</v>
      </c>
      <c r="E2" s="40"/>
      <c r="F2" s="39">
        <v>3</v>
      </c>
      <c r="G2" s="40"/>
      <c r="H2" s="39">
        <v>4</v>
      </c>
      <c r="I2" s="40"/>
      <c r="J2" s="39">
        <v>5</v>
      </c>
      <c r="K2" s="40"/>
      <c r="L2" s="39">
        <v>6</v>
      </c>
      <c r="M2" s="40"/>
      <c r="N2" s="39">
        <v>7</v>
      </c>
      <c r="O2" s="40"/>
      <c r="P2" s="39">
        <v>8</v>
      </c>
      <c r="Q2" s="40"/>
      <c r="R2" s="39">
        <v>9</v>
      </c>
      <c r="S2" s="40"/>
      <c r="T2" s="39">
        <v>10</v>
      </c>
      <c r="U2" s="40"/>
      <c r="V2" s="39">
        <v>11</v>
      </c>
      <c r="W2" s="40"/>
      <c r="X2" s="39">
        <v>12</v>
      </c>
      <c r="Y2" s="40"/>
      <c r="Z2" s="39">
        <v>13</v>
      </c>
      <c r="AA2" s="40"/>
      <c r="AB2" s="39">
        <v>14</v>
      </c>
      <c r="AC2" s="40"/>
      <c r="AD2" s="39">
        <v>15</v>
      </c>
      <c r="AE2" s="40"/>
      <c r="AF2" s="39">
        <v>16</v>
      </c>
      <c r="AG2" s="40"/>
      <c r="AH2" s="39">
        <v>17</v>
      </c>
      <c r="AI2" s="40"/>
      <c r="AJ2" s="39">
        <v>18</v>
      </c>
      <c r="AK2" s="40"/>
      <c r="AL2" s="39">
        <v>19</v>
      </c>
      <c r="AM2" s="40"/>
      <c r="AN2" s="39">
        <v>20</v>
      </c>
      <c r="AO2" s="40"/>
      <c r="AP2" s="39">
        <v>21</v>
      </c>
      <c r="AQ2" s="40"/>
      <c r="AR2" s="39">
        <v>22</v>
      </c>
      <c r="AS2" s="40"/>
      <c r="AT2" s="39">
        <v>23</v>
      </c>
      <c r="AU2" s="40"/>
      <c r="AV2" s="39">
        <v>24</v>
      </c>
      <c r="AW2" s="40"/>
      <c r="AX2" s="39">
        <v>25</v>
      </c>
      <c r="AY2" s="40"/>
      <c r="AZ2" s="12"/>
      <c r="BA2" s="12"/>
    </row>
    <row r="3" spans="1:53" s="22" customFormat="1" ht="55.5" customHeight="1" x14ac:dyDescent="0.25">
      <c r="A3" s="42"/>
      <c r="B3" s="23" t="s">
        <v>18</v>
      </c>
      <c r="C3" s="19" t="s">
        <v>12</v>
      </c>
      <c r="D3" s="21" t="s">
        <v>21</v>
      </c>
      <c r="E3" s="19" t="s">
        <v>12</v>
      </c>
      <c r="F3" s="21" t="s">
        <v>24</v>
      </c>
      <c r="G3" s="19" t="s">
        <v>12</v>
      </c>
      <c r="H3" s="21" t="s">
        <v>27</v>
      </c>
      <c r="I3" s="19" t="s">
        <v>12</v>
      </c>
      <c r="J3" s="21" t="s">
        <v>30</v>
      </c>
      <c r="K3" s="20" t="s">
        <v>12</v>
      </c>
      <c r="L3" s="21" t="s">
        <v>33</v>
      </c>
      <c r="M3" s="20" t="s">
        <v>12</v>
      </c>
      <c r="N3" s="21" t="s">
        <v>36</v>
      </c>
      <c r="O3" s="20" t="s">
        <v>12</v>
      </c>
      <c r="P3" s="21" t="s">
        <v>39</v>
      </c>
      <c r="Q3" s="20" t="s">
        <v>12</v>
      </c>
      <c r="R3" s="21" t="s">
        <v>42</v>
      </c>
      <c r="S3" s="20" t="s">
        <v>12</v>
      </c>
      <c r="T3" s="21" t="s">
        <v>45</v>
      </c>
      <c r="U3" s="20" t="s">
        <v>12</v>
      </c>
      <c r="V3" s="21" t="s">
        <v>48</v>
      </c>
      <c r="W3" s="20" t="s">
        <v>12</v>
      </c>
      <c r="X3" s="21" t="s">
        <v>51</v>
      </c>
      <c r="Y3" s="20" t="s">
        <v>12</v>
      </c>
      <c r="Z3" s="21" t="s">
        <v>53</v>
      </c>
      <c r="AA3" s="20" t="s">
        <v>12</v>
      </c>
      <c r="AB3" s="21" t="s">
        <v>55</v>
      </c>
      <c r="AC3" s="20" t="s">
        <v>12</v>
      </c>
      <c r="AD3" s="21" t="s">
        <v>57</v>
      </c>
      <c r="AE3" s="20" t="s">
        <v>12</v>
      </c>
      <c r="AF3" s="21" t="s">
        <v>59</v>
      </c>
      <c r="AG3" s="20" t="s">
        <v>12</v>
      </c>
      <c r="AH3" s="21" t="s">
        <v>61</v>
      </c>
      <c r="AI3" s="20" t="s">
        <v>12</v>
      </c>
      <c r="AJ3" s="21" t="s">
        <v>63</v>
      </c>
      <c r="AK3" s="20" t="s">
        <v>12</v>
      </c>
      <c r="AL3" s="21" t="s">
        <v>65</v>
      </c>
      <c r="AM3" s="20" t="s">
        <v>12</v>
      </c>
      <c r="AN3" s="21" t="s">
        <v>67</v>
      </c>
      <c r="AO3" s="20" t="s">
        <v>12</v>
      </c>
      <c r="AP3" s="21" t="s">
        <v>69</v>
      </c>
      <c r="AQ3" s="20" t="s">
        <v>12</v>
      </c>
      <c r="AR3" s="21" t="s">
        <v>71</v>
      </c>
      <c r="AS3" s="20" t="s">
        <v>12</v>
      </c>
      <c r="AT3" s="21" t="s">
        <v>72</v>
      </c>
      <c r="AU3" s="20" t="s">
        <v>12</v>
      </c>
      <c r="AV3" s="21" t="s">
        <v>73</v>
      </c>
      <c r="AW3" s="20" t="s">
        <v>12</v>
      </c>
      <c r="AX3" s="21" t="s">
        <v>74</v>
      </c>
      <c r="AY3" s="20" t="s">
        <v>12</v>
      </c>
      <c r="AZ3" s="14" t="s">
        <v>15</v>
      </c>
      <c r="BA3" s="14" t="s">
        <v>17</v>
      </c>
    </row>
    <row r="4" spans="1:53" ht="30.75" customHeight="1" x14ac:dyDescent="0.25">
      <c r="A4" s="29" t="s">
        <v>0</v>
      </c>
      <c r="B4" s="3">
        <v>5</v>
      </c>
      <c r="C4" s="5">
        <f>B4/B$28*100</f>
        <v>6.5789473684210522</v>
      </c>
      <c r="D4" s="11">
        <v>2</v>
      </c>
      <c r="E4" s="5">
        <f>D4/D$28*100</f>
        <v>2.2988505747126435</v>
      </c>
      <c r="F4" s="11">
        <v>12</v>
      </c>
      <c r="G4" s="5">
        <f>F4/F$28*100</f>
        <v>3.5502958579881656</v>
      </c>
      <c r="H4" s="11">
        <v>0</v>
      </c>
      <c r="I4" s="5">
        <f>H4/H$28*100</f>
        <v>0</v>
      </c>
      <c r="J4" s="11">
        <v>11</v>
      </c>
      <c r="K4" s="5">
        <f>J4/J$28*100</f>
        <v>6.2857142857142865</v>
      </c>
      <c r="L4" s="11">
        <v>2</v>
      </c>
      <c r="M4" s="5">
        <f>L4/L$28*100</f>
        <v>6.25</v>
      </c>
      <c r="N4" s="11">
        <v>0</v>
      </c>
      <c r="O4" s="5">
        <f>N4/N$28*100</f>
        <v>0</v>
      </c>
      <c r="P4" s="11">
        <v>19</v>
      </c>
      <c r="Q4" s="5">
        <f>P4/P$28*100</f>
        <v>6.506849315068493</v>
      </c>
      <c r="R4" s="11">
        <v>5</v>
      </c>
      <c r="S4" s="5">
        <f>R4/R$28*100</f>
        <v>2.9069767441860463</v>
      </c>
      <c r="T4" s="11">
        <v>0</v>
      </c>
      <c r="U4" s="5">
        <f>T4/T$28*100</f>
        <v>0</v>
      </c>
      <c r="V4" s="11">
        <v>1</v>
      </c>
      <c r="W4" s="5">
        <f>V4/V$28*100</f>
        <v>12.5</v>
      </c>
      <c r="X4" s="11">
        <v>19</v>
      </c>
      <c r="Y4" s="5">
        <f>X4/X$28*100</f>
        <v>8.4070796460176993</v>
      </c>
      <c r="Z4" s="15">
        <v>0</v>
      </c>
      <c r="AA4" s="5">
        <f>Z4/Z$28*100</f>
        <v>0</v>
      </c>
      <c r="AB4" s="11">
        <v>0</v>
      </c>
      <c r="AC4" s="5">
        <f>AB4/AB$28*100</f>
        <v>0</v>
      </c>
      <c r="AD4" s="15">
        <v>0</v>
      </c>
      <c r="AE4" s="5">
        <f>AD4/AD$28*100</f>
        <v>0</v>
      </c>
      <c r="AF4" s="11">
        <v>96</v>
      </c>
      <c r="AG4" s="5">
        <f>AF4/AF$28*100</f>
        <v>3.5372144436256447</v>
      </c>
      <c r="AH4" s="11">
        <v>7</v>
      </c>
      <c r="AI4" s="5">
        <f>AH4/AH$28*100</f>
        <v>4.0935672514619883</v>
      </c>
      <c r="AJ4" s="11">
        <v>28</v>
      </c>
      <c r="AK4" s="5">
        <f>AJ4/AJ$28*100</f>
        <v>3.4567901234567899</v>
      </c>
      <c r="AL4" s="11">
        <v>6</v>
      </c>
      <c r="AM4" s="5">
        <f>AL4/AL$28*100</f>
        <v>4.2553191489361701</v>
      </c>
      <c r="AN4" s="11">
        <v>2</v>
      </c>
      <c r="AO4" s="5">
        <f>AN4/AN$28*100</f>
        <v>5.1282051282051277</v>
      </c>
      <c r="AP4" s="11">
        <v>1</v>
      </c>
      <c r="AQ4" s="5">
        <f>AP4/AP$28*100</f>
        <v>2.8571428571428572</v>
      </c>
      <c r="AR4" s="11">
        <v>4</v>
      </c>
      <c r="AS4" s="5">
        <f>AR4/AR$28*100</f>
        <v>4.3478260869565215</v>
      </c>
      <c r="AT4" s="11">
        <v>0</v>
      </c>
      <c r="AU4" s="5">
        <f>AT4/AT$28*100</f>
        <v>0</v>
      </c>
      <c r="AV4" s="11">
        <v>0</v>
      </c>
      <c r="AW4" s="5">
        <f>AV4/AV$28*100</f>
        <v>0</v>
      </c>
      <c r="AX4" s="11">
        <v>0</v>
      </c>
      <c r="AY4" s="5">
        <f>AX4/AX$28*100</f>
        <v>0</v>
      </c>
      <c r="AZ4" s="11">
        <f>B4+D4+F4+H4+J4+L4+N4+P4+R4+T4+V4+X4+Z4+AB4+AD4+AF4+AH4+AJ4+AL4+AN4+AP4+AR4+AT4+AV4+AX4</f>
        <v>220</v>
      </c>
      <c r="BA4" s="5">
        <f>AZ4/AZ$28*100</f>
        <v>3.9511494252873565</v>
      </c>
    </row>
    <row r="5" spans="1:53" ht="30.75" customHeight="1" x14ac:dyDescent="0.25">
      <c r="A5" s="29" t="s">
        <v>1</v>
      </c>
      <c r="B5" s="1">
        <v>2</v>
      </c>
      <c r="C5" s="5">
        <f t="shared" ref="C5:E27" si="0">B5/B$28*100</f>
        <v>2.6315789473684208</v>
      </c>
      <c r="D5" s="11">
        <v>1</v>
      </c>
      <c r="E5" s="5">
        <f t="shared" si="0"/>
        <v>1.1494252873563218</v>
      </c>
      <c r="F5" s="11">
        <v>19</v>
      </c>
      <c r="G5" s="5">
        <f t="shared" ref="G5" si="1">F5/F$28*100</f>
        <v>5.6213017751479288</v>
      </c>
      <c r="H5" s="11">
        <v>1</v>
      </c>
      <c r="I5" s="5">
        <f t="shared" ref="I5" si="2">H5/H$28*100</f>
        <v>20</v>
      </c>
      <c r="J5" s="11">
        <v>7</v>
      </c>
      <c r="K5" s="5">
        <f t="shared" ref="K5" si="3">J5/J$28*100</f>
        <v>4</v>
      </c>
      <c r="L5" s="11">
        <v>0</v>
      </c>
      <c r="M5" s="5">
        <f t="shared" ref="M5" si="4">L5/L$28*100</f>
        <v>0</v>
      </c>
      <c r="N5" s="11">
        <v>0</v>
      </c>
      <c r="O5" s="5">
        <f t="shared" ref="O5" si="5">N5/N$28*100</f>
        <v>0</v>
      </c>
      <c r="P5" s="11">
        <v>11</v>
      </c>
      <c r="Q5" s="5">
        <f t="shared" ref="Q5" si="6">P5/P$28*100</f>
        <v>3.7671232876712328</v>
      </c>
      <c r="R5" s="11">
        <v>6</v>
      </c>
      <c r="S5" s="5">
        <f t="shared" ref="S5" si="7">R5/R$28*100</f>
        <v>3.4883720930232558</v>
      </c>
      <c r="T5" s="11">
        <v>0</v>
      </c>
      <c r="U5" s="5">
        <f t="shared" ref="U5" si="8">T5/T$28*100</f>
        <v>0</v>
      </c>
      <c r="V5" s="11">
        <v>0</v>
      </c>
      <c r="W5" s="5">
        <f t="shared" ref="W5" si="9">V5/V$28*100</f>
        <v>0</v>
      </c>
      <c r="X5" s="11">
        <v>10</v>
      </c>
      <c r="Y5" s="5">
        <f t="shared" ref="Y5" si="10">X5/X$28*100</f>
        <v>4.4247787610619467</v>
      </c>
      <c r="Z5" s="15">
        <v>0</v>
      </c>
      <c r="AA5" s="5">
        <f t="shared" ref="AA5" si="11">Z5/Z$28*100</f>
        <v>0</v>
      </c>
      <c r="AB5" s="11">
        <v>1</v>
      </c>
      <c r="AC5" s="5">
        <f t="shared" ref="AC5" si="12">AB5/AB$28*100</f>
        <v>1.8181818181818181</v>
      </c>
      <c r="AD5" s="15">
        <v>0</v>
      </c>
      <c r="AE5" s="5">
        <f t="shared" ref="AE5" si="13">AD5/AD$28*100</f>
        <v>0</v>
      </c>
      <c r="AF5" s="11">
        <v>115</v>
      </c>
      <c r="AG5" s="5">
        <f t="shared" ref="AG5" si="14">AF5/AF$28*100</f>
        <v>4.2372881355932197</v>
      </c>
      <c r="AH5" s="11">
        <v>6</v>
      </c>
      <c r="AI5" s="5">
        <f t="shared" ref="AI5" si="15">AH5/AH$28*100</f>
        <v>3.5087719298245612</v>
      </c>
      <c r="AJ5" s="11">
        <v>28</v>
      </c>
      <c r="AK5" s="5">
        <f t="shared" ref="AK5" si="16">AJ5/AJ$28*100</f>
        <v>3.4567901234567899</v>
      </c>
      <c r="AL5" s="11">
        <v>1</v>
      </c>
      <c r="AM5" s="5">
        <f t="shared" ref="AM5" si="17">AL5/AL$28*100</f>
        <v>0.70921985815602839</v>
      </c>
      <c r="AN5" s="11">
        <v>1</v>
      </c>
      <c r="AO5" s="5">
        <f t="shared" ref="AO5" si="18">AN5/AN$28*100</f>
        <v>2.5641025641025639</v>
      </c>
      <c r="AP5" s="11">
        <v>2</v>
      </c>
      <c r="AQ5" s="5">
        <f t="shared" ref="AQ5" si="19">AP5/AP$28*100</f>
        <v>5.7142857142857144</v>
      </c>
      <c r="AR5" s="11">
        <v>4</v>
      </c>
      <c r="AS5" s="5">
        <f t="shared" ref="AS5" si="20">AR5/AR$28*100</f>
        <v>4.3478260869565215</v>
      </c>
      <c r="AT5" s="11">
        <v>0</v>
      </c>
      <c r="AU5" s="5">
        <f t="shared" ref="AU5" si="21">AT5/AT$28*100</f>
        <v>0</v>
      </c>
      <c r="AV5" s="11">
        <v>0</v>
      </c>
      <c r="AW5" s="5">
        <f t="shared" ref="AW5" si="22">AV5/AV$28*100</f>
        <v>0</v>
      </c>
      <c r="AX5" s="11">
        <v>1</v>
      </c>
      <c r="AY5" s="5">
        <f t="shared" ref="AY5" si="23">AX5/AX$28*100</f>
        <v>4.7619047619047619</v>
      </c>
      <c r="AZ5" s="15">
        <f t="shared" ref="AZ5:AZ27" si="24">B5+D5+F5+H5+J5+L5+N5+P5+R5+T5+V5+X5+Z5+AB5+AD5+AF5+AH5+AJ5+AL5+AN5+AP5+AR5+AT5+AV5+AX5</f>
        <v>216</v>
      </c>
      <c r="BA5" s="5">
        <f t="shared" ref="BA5" si="25">AZ5/AZ$28*100</f>
        <v>3.8793103448275863</v>
      </c>
    </row>
    <row r="6" spans="1:53" ht="33" customHeight="1" x14ac:dyDescent="0.25">
      <c r="A6" s="29" t="s">
        <v>2</v>
      </c>
      <c r="B6" s="1">
        <v>1</v>
      </c>
      <c r="C6" s="5">
        <f t="shared" si="0"/>
        <v>1.3157894736842104</v>
      </c>
      <c r="D6" s="11">
        <v>3</v>
      </c>
      <c r="E6" s="5">
        <f t="shared" si="0"/>
        <v>3.4482758620689653</v>
      </c>
      <c r="F6" s="11">
        <v>10</v>
      </c>
      <c r="G6" s="5">
        <f t="shared" ref="G6" si="26">F6/F$28*100</f>
        <v>2.9585798816568047</v>
      </c>
      <c r="H6" s="11">
        <v>1</v>
      </c>
      <c r="I6" s="5">
        <f t="shared" ref="I6" si="27">H6/H$28*100</f>
        <v>20</v>
      </c>
      <c r="J6" s="11">
        <v>3</v>
      </c>
      <c r="K6" s="5">
        <f t="shared" ref="K6" si="28">J6/J$28*100</f>
        <v>1.7142857142857144</v>
      </c>
      <c r="L6" s="11">
        <v>0</v>
      </c>
      <c r="M6" s="5">
        <f t="shared" ref="M6" si="29">L6/L$28*100</f>
        <v>0</v>
      </c>
      <c r="N6" s="11">
        <v>0</v>
      </c>
      <c r="O6" s="5">
        <f t="shared" ref="O6" si="30">N6/N$28*100</f>
        <v>0</v>
      </c>
      <c r="P6" s="11">
        <v>5</v>
      </c>
      <c r="Q6" s="5">
        <f t="shared" ref="Q6" si="31">P6/P$28*100</f>
        <v>1.7123287671232876</v>
      </c>
      <c r="R6" s="11">
        <v>5</v>
      </c>
      <c r="S6" s="5">
        <f t="shared" ref="S6" si="32">R6/R$28*100</f>
        <v>2.9069767441860463</v>
      </c>
      <c r="T6" s="11">
        <v>1</v>
      </c>
      <c r="U6" s="5">
        <f t="shared" ref="U6" si="33">T6/T$28*100</f>
        <v>6.25</v>
      </c>
      <c r="V6" s="11">
        <v>0</v>
      </c>
      <c r="W6" s="5">
        <f t="shared" ref="W6" si="34">V6/V$28*100</f>
        <v>0</v>
      </c>
      <c r="X6" s="11">
        <v>6</v>
      </c>
      <c r="Y6" s="5">
        <f t="shared" ref="Y6" si="35">X6/X$28*100</f>
        <v>2.6548672566371683</v>
      </c>
      <c r="Z6" s="15">
        <v>1</v>
      </c>
      <c r="AA6" s="5">
        <f t="shared" ref="AA6" si="36">Z6/Z$28*100</f>
        <v>20</v>
      </c>
      <c r="AB6" s="11">
        <v>7</v>
      </c>
      <c r="AC6" s="5">
        <f t="shared" ref="AC6" si="37">AB6/AB$28*100</f>
        <v>12.727272727272727</v>
      </c>
      <c r="AD6" s="15">
        <v>0</v>
      </c>
      <c r="AE6" s="5">
        <f t="shared" ref="AE6" si="38">AD6/AD$28*100</f>
        <v>0</v>
      </c>
      <c r="AF6" s="11">
        <v>100</v>
      </c>
      <c r="AG6" s="5">
        <f t="shared" ref="AG6" si="39">AF6/AF$28*100</f>
        <v>3.6845983787767134</v>
      </c>
      <c r="AH6" s="11">
        <v>7</v>
      </c>
      <c r="AI6" s="5">
        <f t="shared" ref="AI6" si="40">AH6/AH$28*100</f>
        <v>4.0935672514619883</v>
      </c>
      <c r="AJ6" s="11">
        <v>31</v>
      </c>
      <c r="AK6" s="5">
        <f t="shared" ref="AK6" si="41">AJ6/AJ$28*100</f>
        <v>3.8271604938271606</v>
      </c>
      <c r="AL6" s="11">
        <v>8</v>
      </c>
      <c r="AM6" s="5">
        <f t="shared" ref="AM6" si="42">AL6/AL$28*100</f>
        <v>5.6737588652482271</v>
      </c>
      <c r="AN6" s="11">
        <v>0</v>
      </c>
      <c r="AO6" s="5">
        <f t="shared" ref="AO6" si="43">AN6/AN$28*100</f>
        <v>0</v>
      </c>
      <c r="AP6" s="11">
        <v>1</v>
      </c>
      <c r="AQ6" s="5">
        <f t="shared" ref="AQ6" si="44">AP6/AP$28*100</f>
        <v>2.8571428571428572</v>
      </c>
      <c r="AR6" s="11">
        <v>3</v>
      </c>
      <c r="AS6" s="5">
        <f t="shared" ref="AS6" si="45">AR6/AR$28*100</f>
        <v>3.2608695652173911</v>
      </c>
      <c r="AT6" s="11">
        <v>0</v>
      </c>
      <c r="AU6" s="5">
        <f t="shared" ref="AU6" si="46">AT6/AT$28*100</f>
        <v>0</v>
      </c>
      <c r="AV6" s="11">
        <v>0</v>
      </c>
      <c r="AW6" s="5">
        <f t="shared" ref="AW6" si="47">AV6/AV$28*100</f>
        <v>0</v>
      </c>
      <c r="AX6" s="11">
        <v>0</v>
      </c>
      <c r="AY6" s="5">
        <f t="shared" ref="AY6" si="48">AX6/AX$28*100</f>
        <v>0</v>
      </c>
      <c r="AZ6" s="15">
        <f t="shared" si="24"/>
        <v>193</v>
      </c>
      <c r="BA6" s="5">
        <f t="shared" ref="BA6" si="49">AZ6/AZ$28*100</f>
        <v>3.4662356321839081</v>
      </c>
    </row>
    <row r="7" spans="1:53" ht="24" customHeight="1" x14ac:dyDescent="0.25">
      <c r="A7" s="33" t="s">
        <v>5</v>
      </c>
      <c r="B7" s="11">
        <v>5</v>
      </c>
      <c r="C7" s="5">
        <f t="shared" si="0"/>
        <v>6.5789473684210522</v>
      </c>
      <c r="D7" s="11">
        <v>3</v>
      </c>
      <c r="E7" s="5">
        <f t="shared" si="0"/>
        <v>3.4482758620689653</v>
      </c>
      <c r="F7" s="11">
        <v>21</v>
      </c>
      <c r="G7" s="5">
        <f t="shared" ref="G7" si="50">F7/F$28*100</f>
        <v>6.2130177514792901</v>
      </c>
      <c r="H7" s="11">
        <v>0</v>
      </c>
      <c r="I7" s="5">
        <f t="shared" ref="I7" si="51">H7/H$28*100</f>
        <v>0</v>
      </c>
      <c r="J7" s="11">
        <v>8</v>
      </c>
      <c r="K7" s="5">
        <f t="shared" ref="K7" si="52">J7/J$28*100</f>
        <v>4.5714285714285712</v>
      </c>
      <c r="L7" s="11">
        <v>2</v>
      </c>
      <c r="M7" s="5">
        <f t="shared" ref="M7" si="53">L7/L$28*100</f>
        <v>6.25</v>
      </c>
      <c r="N7" s="11">
        <v>0</v>
      </c>
      <c r="O7" s="5">
        <f t="shared" ref="O7" si="54">N7/N$28*100</f>
        <v>0</v>
      </c>
      <c r="P7" s="11">
        <v>13</v>
      </c>
      <c r="Q7" s="5">
        <f t="shared" ref="Q7" si="55">P7/P$28*100</f>
        <v>4.4520547945205475</v>
      </c>
      <c r="R7" s="11">
        <v>2</v>
      </c>
      <c r="S7" s="5">
        <f t="shared" ref="S7" si="56">R7/R$28*100</f>
        <v>1.1627906976744187</v>
      </c>
      <c r="T7" s="11">
        <v>1</v>
      </c>
      <c r="U7" s="5">
        <f t="shared" ref="U7" si="57">T7/T$28*100</f>
        <v>6.25</v>
      </c>
      <c r="V7" s="11">
        <v>0</v>
      </c>
      <c r="W7" s="5">
        <f t="shared" ref="W7" si="58">V7/V$28*100</f>
        <v>0</v>
      </c>
      <c r="X7" s="11">
        <v>5</v>
      </c>
      <c r="Y7" s="5">
        <f t="shared" ref="Y7" si="59">X7/X$28*100</f>
        <v>2.2123893805309733</v>
      </c>
      <c r="Z7" s="15">
        <v>0</v>
      </c>
      <c r="AA7" s="5">
        <f t="shared" ref="AA7" si="60">Z7/Z$28*100</f>
        <v>0</v>
      </c>
      <c r="AB7" s="11">
        <v>2</v>
      </c>
      <c r="AC7" s="5">
        <f t="shared" ref="AC7" si="61">AB7/AB$28*100</f>
        <v>3.6363636363636362</v>
      </c>
      <c r="AD7" s="11">
        <v>1</v>
      </c>
      <c r="AE7" s="5">
        <f t="shared" ref="AE7" si="62">AD7/AD$28*100</f>
        <v>3.8461538461538463</v>
      </c>
      <c r="AF7" s="11">
        <v>116</v>
      </c>
      <c r="AG7" s="5">
        <f t="shared" ref="AG7" si="63">AF7/AF$28*100</f>
        <v>4.274134119380987</v>
      </c>
      <c r="AH7" s="11">
        <v>6</v>
      </c>
      <c r="AI7" s="5">
        <f t="shared" ref="AI7" si="64">AH7/AH$28*100</f>
        <v>3.5087719298245612</v>
      </c>
      <c r="AJ7" s="11">
        <v>44</v>
      </c>
      <c r="AK7" s="5">
        <f t="shared" ref="AK7" si="65">AJ7/AJ$28*100</f>
        <v>5.4320987654320989</v>
      </c>
      <c r="AL7" s="11">
        <v>5</v>
      </c>
      <c r="AM7" s="5">
        <f t="shared" ref="AM7" si="66">AL7/AL$28*100</f>
        <v>3.5460992907801421</v>
      </c>
      <c r="AN7" s="11">
        <v>1</v>
      </c>
      <c r="AO7" s="5">
        <f t="shared" ref="AO7" si="67">AN7/AN$28*100</f>
        <v>2.5641025641025639</v>
      </c>
      <c r="AP7" s="11">
        <v>2</v>
      </c>
      <c r="AQ7" s="5">
        <f t="shared" ref="AQ7" si="68">AP7/AP$28*100</f>
        <v>5.7142857142857144</v>
      </c>
      <c r="AR7" s="11">
        <v>7</v>
      </c>
      <c r="AS7" s="5">
        <f t="shared" ref="AS7" si="69">AR7/AR$28*100</f>
        <v>7.608695652173914</v>
      </c>
      <c r="AT7" s="11">
        <v>0</v>
      </c>
      <c r="AU7" s="5">
        <f t="shared" ref="AU7" si="70">AT7/AT$28*100</f>
        <v>0</v>
      </c>
      <c r="AV7" s="11">
        <v>0</v>
      </c>
      <c r="AW7" s="5">
        <f t="shared" ref="AW7" si="71">AV7/AV$28*100</f>
        <v>0</v>
      </c>
      <c r="AX7" s="11">
        <v>1</v>
      </c>
      <c r="AY7" s="5">
        <f t="shared" ref="AY7" si="72">AX7/AX$28*100</f>
        <v>4.7619047619047619</v>
      </c>
      <c r="AZ7" s="15">
        <f t="shared" si="24"/>
        <v>245</v>
      </c>
      <c r="BA7" s="5">
        <f t="shared" ref="BA7" si="73">AZ7/AZ$28*100</f>
        <v>4.4001436781609193</v>
      </c>
    </row>
    <row r="8" spans="1:53" ht="19.5" customHeight="1" x14ac:dyDescent="0.25">
      <c r="A8" s="33" t="s">
        <v>8</v>
      </c>
      <c r="B8" s="2">
        <v>0</v>
      </c>
      <c r="C8" s="5">
        <f t="shared" si="0"/>
        <v>0</v>
      </c>
      <c r="D8" s="11">
        <v>2</v>
      </c>
      <c r="E8" s="5">
        <f t="shared" si="0"/>
        <v>2.2988505747126435</v>
      </c>
      <c r="F8" s="11">
        <v>20</v>
      </c>
      <c r="G8" s="5">
        <f t="shared" ref="G8" si="74">F8/F$28*100</f>
        <v>5.9171597633136095</v>
      </c>
      <c r="H8" s="11">
        <v>0</v>
      </c>
      <c r="I8" s="5">
        <f t="shared" ref="I8" si="75">H8/H$28*100</f>
        <v>0</v>
      </c>
      <c r="J8" s="11">
        <v>7</v>
      </c>
      <c r="K8" s="5">
        <f t="shared" ref="K8" si="76">J8/J$28*100</f>
        <v>4</v>
      </c>
      <c r="L8" s="11">
        <v>2</v>
      </c>
      <c r="M8" s="5">
        <f t="shared" ref="M8" si="77">L8/L$28*100</f>
        <v>6.25</v>
      </c>
      <c r="N8" s="11">
        <v>0</v>
      </c>
      <c r="O8" s="5">
        <f t="shared" ref="O8" si="78">N8/N$28*100</f>
        <v>0</v>
      </c>
      <c r="P8" s="11">
        <v>7</v>
      </c>
      <c r="Q8" s="5">
        <f t="shared" ref="Q8" si="79">P8/P$28*100</f>
        <v>2.3972602739726026</v>
      </c>
      <c r="R8" s="11">
        <v>3</v>
      </c>
      <c r="S8" s="5">
        <f t="shared" ref="S8" si="80">R8/R$28*100</f>
        <v>1.7441860465116279</v>
      </c>
      <c r="T8" s="11">
        <v>0</v>
      </c>
      <c r="U8" s="5">
        <f t="shared" ref="U8" si="81">T8/T$28*100</f>
        <v>0</v>
      </c>
      <c r="V8" s="11">
        <v>0</v>
      </c>
      <c r="W8" s="5">
        <f t="shared" ref="W8" si="82">V8/V$28*100</f>
        <v>0</v>
      </c>
      <c r="X8" s="11">
        <v>8</v>
      </c>
      <c r="Y8" s="5">
        <f t="shared" ref="Y8" si="83">X8/X$28*100</f>
        <v>3.5398230088495577</v>
      </c>
      <c r="Z8" s="15">
        <v>0</v>
      </c>
      <c r="AA8" s="5">
        <f t="shared" ref="AA8" si="84">Z8/Z$28*100</f>
        <v>0</v>
      </c>
      <c r="AB8" s="11">
        <v>1</v>
      </c>
      <c r="AC8" s="5">
        <f t="shared" ref="AC8" si="85">AB8/AB$28*100</f>
        <v>1.8181818181818181</v>
      </c>
      <c r="AD8" s="11">
        <v>2</v>
      </c>
      <c r="AE8" s="5">
        <f t="shared" ref="AE8" si="86">AD8/AD$28*100</f>
        <v>7.6923076923076925</v>
      </c>
      <c r="AF8" s="11">
        <v>138</v>
      </c>
      <c r="AG8" s="5">
        <f t="shared" ref="AG8" si="87">AF8/AF$28*100</f>
        <v>5.0847457627118651</v>
      </c>
      <c r="AH8" s="11">
        <v>6</v>
      </c>
      <c r="AI8" s="5">
        <f t="shared" ref="AI8" si="88">AH8/AH$28*100</f>
        <v>3.5087719298245612</v>
      </c>
      <c r="AJ8" s="11">
        <v>38</v>
      </c>
      <c r="AK8" s="5">
        <f t="shared" ref="AK8" si="89">AJ8/AJ$28*100</f>
        <v>4.6913580246913584</v>
      </c>
      <c r="AL8" s="11">
        <v>8</v>
      </c>
      <c r="AM8" s="5">
        <f t="shared" ref="AM8" si="90">AL8/AL$28*100</f>
        <v>5.6737588652482271</v>
      </c>
      <c r="AN8" s="11">
        <v>4</v>
      </c>
      <c r="AO8" s="5">
        <f t="shared" ref="AO8" si="91">AN8/AN$28*100</f>
        <v>10.256410256410255</v>
      </c>
      <c r="AP8" s="11">
        <v>2</v>
      </c>
      <c r="AQ8" s="5">
        <f t="shared" ref="AQ8" si="92">AP8/AP$28*100</f>
        <v>5.7142857142857144</v>
      </c>
      <c r="AR8" s="11">
        <v>1</v>
      </c>
      <c r="AS8" s="5">
        <f t="shared" ref="AS8" si="93">AR8/AR$28*100</f>
        <v>1.0869565217391304</v>
      </c>
      <c r="AT8" s="11">
        <v>0</v>
      </c>
      <c r="AU8" s="5">
        <f t="shared" ref="AU8" si="94">AT8/AT$28*100</f>
        <v>0</v>
      </c>
      <c r="AV8" s="11">
        <v>0</v>
      </c>
      <c r="AW8" s="5">
        <f t="shared" ref="AW8" si="95">AV8/AV$28*100</f>
        <v>0</v>
      </c>
      <c r="AX8" s="11">
        <v>1</v>
      </c>
      <c r="AY8" s="5">
        <f t="shared" ref="AY8" si="96">AX8/AX$28*100</f>
        <v>4.7619047619047619</v>
      </c>
      <c r="AZ8" s="15">
        <f t="shared" si="24"/>
        <v>250</v>
      </c>
      <c r="BA8" s="5">
        <f t="shared" ref="BA8" si="97">AZ8/AZ$28*100</f>
        <v>4.4899425287356323</v>
      </c>
    </row>
    <row r="9" spans="1:53" ht="31.5" x14ac:dyDescent="0.25">
      <c r="A9" s="26" t="s">
        <v>7</v>
      </c>
      <c r="B9" s="1">
        <v>4</v>
      </c>
      <c r="C9" s="5">
        <f t="shared" si="0"/>
        <v>5.2631578947368416</v>
      </c>
      <c r="D9" s="11">
        <v>7</v>
      </c>
      <c r="E9" s="5">
        <f t="shared" si="0"/>
        <v>8.0459770114942533</v>
      </c>
      <c r="F9" s="11">
        <v>23</v>
      </c>
      <c r="G9" s="5">
        <f t="shared" ref="G9" si="98">F9/F$28*100</f>
        <v>6.8047337278106506</v>
      </c>
      <c r="H9" s="11">
        <v>0</v>
      </c>
      <c r="I9" s="5">
        <f t="shared" ref="I9" si="99">H9/H$28*100</f>
        <v>0</v>
      </c>
      <c r="J9" s="11">
        <v>10</v>
      </c>
      <c r="K9" s="5">
        <f t="shared" ref="K9" si="100">J9/J$28*100</f>
        <v>5.7142857142857144</v>
      </c>
      <c r="L9" s="11">
        <v>0</v>
      </c>
      <c r="M9" s="5">
        <f t="shared" ref="M9" si="101">L9/L$28*100</f>
        <v>0</v>
      </c>
      <c r="N9" s="11">
        <v>2</v>
      </c>
      <c r="O9" s="5">
        <f t="shared" ref="O9" si="102">N9/N$28*100</f>
        <v>8.695652173913043</v>
      </c>
      <c r="P9" s="11">
        <v>17</v>
      </c>
      <c r="Q9" s="5">
        <f t="shared" ref="Q9" si="103">P9/P$28*100</f>
        <v>5.8219178082191778</v>
      </c>
      <c r="R9" s="11">
        <v>5</v>
      </c>
      <c r="S9" s="5">
        <f t="shared" ref="S9" si="104">R9/R$28*100</f>
        <v>2.9069767441860463</v>
      </c>
      <c r="T9" s="11">
        <v>1</v>
      </c>
      <c r="U9" s="5">
        <f t="shared" ref="U9" si="105">T9/T$28*100</f>
        <v>6.25</v>
      </c>
      <c r="V9" s="11">
        <v>0</v>
      </c>
      <c r="W9" s="5">
        <f t="shared" ref="W9" si="106">V9/V$28*100</f>
        <v>0</v>
      </c>
      <c r="X9" s="11">
        <v>9</v>
      </c>
      <c r="Y9" s="5">
        <f t="shared" ref="Y9" si="107">X9/X$28*100</f>
        <v>3.9823008849557522</v>
      </c>
      <c r="Z9" s="15">
        <v>0</v>
      </c>
      <c r="AA9" s="5">
        <f t="shared" ref="AA9" si="108">Z9/Z$28*100</f>
        <v>0</v>
      </c>
      <c r="AB9" s="11">
        <v>3</v>
      </c>
      <c r="AC9" s="5">
        <f t="shared" ref="AC9" si="109">AB9/AB$28*100</f>
        <v>5.4545454545454541</v>
      </c>
      <c r="AD9" s="15">
        <v>0</v>
      </c>
      <c r="AE9" s="5">
        <f t="shared" ref="AE9" si="110">AD9/AD$28*100</f>
        <v>0</v>
      </c>
      <c r="AF9" s="11">
        <v>97</v>
      </c>
      <c r="AG9" s="5">
        <f t="shared" ref="AG9" si="111">AF9/AF$28*100</f>
        <v>3.574060427413412</v>
      </c>
      <c r="AH9" s="11">
        <v>9</v>
      </c>
      <c r="AI9" s="5">
        <f t="shared" ref="AI9" si="112">AH9/AH$28*100</f>
        <v>5.2631578947368416</v>
      </c>
      <c r="AJ9" s="11">
        <v>41</v>
      </c>
      <c r="AK9" s="5">
        <f t="shared" ref="AK9" si="113">AJ9/AJ$28*100</f>
        <v>5.0617283950617287</v>
      </c>
      <c r="AL9" s="11">
        <v>1</v>
      </c>
      <c r="AM9" s="5">
        <f t="shared" ref="AM9" si="114">AL9/AL$28*100</f>
        <v>0.70921985815602839</v>
      </c>
      <c r="AN9" s="11">
        <v>0</v>
      </c>
      <c r="AO9" s="5">
        <f t="shared" ref="AO9" si="115">AN9/AN$28*100</f>
        <v>0</v>
      </c>
      <c r="AP9" s="11">
        <v>3</v>
      </c>
      <c r="AQ9" s="5">
        <f t="shared" ref="AQ9" si="116">AP9/AP$28*100</f>
        <v>8.5714285714285712</v>
      </c>
      <c r="AR9" s="11">
        <v>2</v>
      </c>
      <c r="AS9" s="5">
        <f t="shared" ref="AS9" si="117">AR9/AR$28*100</f>
        <v>2.1739130434782608</v>
      </c>
      <c r="AT9" s="11">
        <v>1</v>
      </c>
      <c r="AU9" s="5">
        <f t="shared" ref="AU9" si="118">AT9/AT$28*100</f>
        <v>20</v>
      </c>
      <c r="AV9" s="11">
        <v>0</v>
      </c>
      <c r="AW9" s="5">
        <f t="shared" ref="AW9" si="119">AV9/AV$28*100</f>
        <v>0</v>
      </c>
      <c r="AX9" s="11">
        <v>3</v>
      </c>
      <c r="AY9" s="5">
        <f t="shared" ref="AY9" si="120">AX9/AX$28*100</f>
        <v>14.285714285714285</v>
      </c>
      <c r="AZ9" s="15">
        <f t="shared" si="24"/>
        <v>238</v>
      </c>
      <c r="BA9" s="5">
        <f t="shared" ref="BA9" si="121">AZ9/AZ$28*100</f>
        <v>4.2744252873563218</v>
      </c>
    </row>
    <row r="10" spans="1:53" ht="31.5" x14ac:dyDescent="0.25">
      <c r="A10" s="26" t="s">
        <v>6</v>
      </c>
      <c r="B10" s="1">
        <v>3</v>
      </c>
      <c r="C10" s="5">
        <f t="shared" si="0"/>
        <v>3.9473684210526314</v>
      </c>
      <c r="D10" s="11">
        <v>2</v>
      </c>
      <c r="E10" s="5">
        <f t="shared" si="0"/>
        <v>2.2988505747126435</v>
      </c>
      <c r="F10" s="11">
        <v>15</v>
      </c>
      <c r="G10" s="5">
        <f t="shared" ref="G10" si="122">F10/F$28*100</f>
        <v>4.4378698224852071</v>
      </c>
      <c r="H10" s="11">
        <v>0</v>
      </c>
      <c r="I10" s="5">
        <f t="shared" ref="I10" si="123">H10/H$28*100</f>
        <v>0</v>
      </c>
      <c r="J10" s="11">
        <v>2</v>
      </c>
      <c r="K10" s="5">
        <f t="shared" ref="K10" si="124">J10/J$28*100</f>
        <v>1.1428571428571428</v>
      </c>
      <c r="L10" s="11">
        <v>2</v>
      </c>
      <c r="M10" s="5">
        <f t="shared" ref="M10" si="125">L10/L$28*100</f>
        <v>6.25</v>
      </c>
      <c r="N10" s="11">
        <v>1</v>
      </c>
      <c r="O10" s="5">
        <f t="shared" ref="O10" si="126">N10/N$28*100</f>
        <v>4.3478260869565215</v>
      </c>
      <c r="P10" s="11">
        <v>11</v>
      </c>
      <c r="Q10" s="5">
        <f t="shared" ref="Q10" si="127">P10/P$28*100</f>
        <v>3.7671232876712328</v>
      </c>
      <c r="R10" s="11">
        <v>6</v>
      </c>
      <c r="S10" s="5">
        <f t="shared" ref="S10" si="128">R10/R$28*100</f>
        <v>3.4883720930232558</v>
      </c>
      <c r="T10" s="11">
        <v>0</v>
      </c>
      <c r="U10" s="5">
        <f t="shared" ref="U10" si="129">T10/T$28*100</f>
        <v>0</v>
      </c>
      <c r="V10" s="11">
        <v>0</v>
      </c>
      <c r="W10" s="5">
        <f t="shared" ref="W10" si="130">V10/V$28*100</f>
        <v>0</v>
      </c>
      <c r="X10" s="11">
        <v>4</v>
      </c>
      <c r="Y10" s="5">
        <f t="shared" ref="Y10" si="131">X10/X$28*100</f>
        <v>1.7699115044247788</v>
      </c>
      <c r="Z10" s="15">
        <v>0</v>
      </c>
      <c r="AA10" s="5">
        <f t="shared" ref="AA10" si="132">Z10/Z$28*100</f>
        <v>0</v>
      </c>
      <c r="AB10" s="11">
        <v>2</v>
      </c>
      <c r="AC10" s="5">
        <f t="shared" ref="AC10" si="133">AB10/AB$28*100</f>
        <v>3.6363636363636362</v>
      </c>
      <c r="AD10" s="15">
        <v>0</v>
      </c>
      <c r="AE10" s="5">
        <f t="shared" ref="AE10" si="134">AD10/AD$28*100</f>
        <v>0</v>
      </c>
      <c r="AF10" s="11">
        <v>82</v>
      </c>
      <c r="AG10" s="5">
        <f t="shared" ref="AG10" si="135">AF10/AF$28*100</f>
        <v>3.0213706705969052</v>
      </c>
      <c r="AH10" s="11">
        <v>9</v>
      </c>
      <c r="AI10" s="5">
        <f t="shared" ref="AI10" si="136">AH10/AH$28*100</f>
        <v>5.2631578947368416</v>
      </c>
      <c r="AJ10" s="11">
        <v>40</v>
      </c>
      <c r="AK10" s="5">
        <f t="shared" ref="AK10" si="137">AJ10/AJ$28*100</f>
        <v>4.9382716049382713</v>
      </c>
      <c r="AL10" s="11">
        <v>5</v>
      </c>
      <c r="AM10" s="5">
        <f t="shared" ref="AM10" si="138">AL10/AL$28*100</f>
        <v>3.5460992907801421</v>
      </c>
      <c r="AN10" s="11">
        <v>2</v>
      </c>
      <c r="AO10" s="5">
        <f t="shared" ref="AO10" si="139">AN10/AN$28*100</f>
        <v>5.1282051282051277</v>
      </c>
      <c r="AP10" s="11">
        <v>1</v>
      </c>
      <c r="AQ10" s="5">
        <f t="shared" ref="AQ10" si="140">AP10/AP$28*100</f>
        <v>2.8571428571428572</v>
      </c>
      <c r="AR10" s="11">
        <v>5</v>
      </c>
      <c r="AS10" s="5">
        <f t="shared" ref="AS10" si="141">AR10/AR$28*100</f>
        <v>5.4347826086956523</v>
      </c>
      <c r="AT10" s="11">
        <v>0</v>
      </c>
      <c r="AU10" s="5">
        <f t="shared" ref="AU10" si="142">AT10/AT$28*100</f>
        <v>0</v>
      </c>
      <c r="AV10" s="11">
        <v>0</v>
      </c>
      <c r="AW10" s="5">
        <f t="shared" ref="AW10" si="143">AV10/AV$28*100</f>
        <v>0</v>
      </c>
      <c r="AX10" s="11">
        <v>0</v>
      </c>
      <c r="AY10" s="5">
        <f t="shared" ref="AY10" si="144">AX10/AX$28*100</f>
        <v>0</v>
      </c>
      <c r="AZ10" s="15">
        <f t="shared" si="24"/>
        <v>192</v>
      </c>
      <c r="BA10" s="5">
        <f t="shared" ref="BA10" si="145">AZ10/AZ$28*100</f>
        <v>3.4482758620689653</v>
      </c>
    </row>
    <row r="11" spans="1:53" ht="15.75" x14ac:dyDescent="0.25">
      <c r="A11" s="29" t="s">
        <v>3</v>
      </c>
      <c r="B11" s="1">
        <v>2</v>
      </c>
      <c r="C11" s="5">
        <f t="shared" si="0"/>
        <v>2.6315789473684208</v>
      </c>
      <c r="D11" s="11">
        <v>11</v>
      </c>
      <c r="E11" s="5">
        <f t="shared" si="0"/>
        <v>12.643678160919542</v>
      </c>
      <c r="F11" s="11">
        <v>18</v>
      </c>
      <c r="G11" s="5">
        <f t="shared" ref="G11" si="146">F11/F$28*100</f>
        <v>5.3254437869822491</v>
      </c>
      <c r="H11" s="11">
        <v>0</v>
      </c>
      <c r="I11" s="5">
        <f t="shared" ref="I11" si="147">H11/H$28*100</f>
        <v>0</v>
      </c>
      <c r="J11" s="11">
        <v>4</v>
      </c>
      <c r="K11" s="5">
        <f t="shared" ref="K11" si="148">J11/J$28*100</f>
        <v>2.2857142857142856</v>
      </c>
      <c r="L11" s="11">
        <v>1</v>
      </c>
      <c r="M11" s="5">
        <f t="shared" ref="M11" si="149">L11/L$28*100</f>
        <v>3.125</v>
      </c>
      <c r="N11" s="11">
        <v>1</v>
      </c>
      <c r="O11" s="5">
        <f t="shared" ref="O11" si="150">N11/N$28*100</f>
        <v>4.3478260869565215</v>
      </c>
      <c r="P11" s="11">
        <v>21</v>
      </c>
      <c r="Q11" s="5">
        <f t="shared" ref="Q11" si="151">P11/P$28*100</f>
        <v>7.1917808219178081</v>
      </c>
      <c r="R11" s="11">
        <v>6</v>
      </c>
      <c r="S11" s="5">
        <f t="shared" ref="S11" si="152">R11/R$28*100</f>
        <v>3.4883720930232558</v>
      </c>
      <c r="T11" s="11">
        <v>0</v>
      </c>
      <c r="U11" s="5">
        <f t="shared" ref="U11" si="153">T11/T$28*100</f>
        <v>0</v>
      </c>
      <c r="V11" s="11">
        <v>0</v>
      </c>
      <c r="W11" s="5">
        <f t="shared" ref="W11" si="154">V11/V$28*100</f>
        <v>0</v>
      </c>
      <c r="X11" s="11">
        <v>4</v>
      </c>
      <c r="Y11" s="5">
        <f t="shared" ref="Y11" si="155">X11/X$28*100</f>
        <v>1.7699115044247788</v>
      </c>
      <c r="Z11" s="15">
        <v>0</v>
      </c>
      <c r="AA11" s="5">
        <f t="shared" ref="AA11" si="156">Z11/Z$28*100</f>
        <v>0</v>
      </c>
      <c r="AB11" s="11">
        <v>3</v>
      </c>
      <c r="AC11" s="5">
        <f t="shared" ref="AC11" si="157">AB11/AB$28*100</f>
        <v>5.4545454545454541</v>
      </c>
      <c r="AD11" s="11">
        <v>1</v>
      </c>
      <c r="AE11" s="5">
        <f t="shared" ref="AE11" si="158">AD11/AD$28*100</f>
        <v>3.8461538461538463</v>
      </c>
      <c r="AF11" s="11">
        <v>157</v>
      </c>
      <c r="AG11" s="5">
        <f t="shared" ref="AG11" si="159">AF11/AF$28*100</f>
        <v>5.7848194546794396</v>
      </c>
      <c r="AH11" s="11">
        <v>13</v>
      </c>
      <c r="AI11" s="5">
        <f t="shared" ref="AI11" si="160">AH11/AH$28*100</f>
        <v>7.6023391812865491</v>
      </c>
      <c r="AJ11" s="11">
        <v>40</v>
      </c>
      <c r="AK11" s="5">
        <f t="shared" ref="AK11" si="161">AJ11/AJ$28*100</f>
        <v>4.9382716049382713</v>
      </c>
      <c r="AL11" s="11">
        <v>8</v>
      </c>
      <c r="AM11" s="5">
        <f t="shared" ref="AM11" si="162">AL11/AL$28*100</f>
        <v>5.6737588652482271</v>
      </c>
      <c r="AN11" s="11">
        <v>1</v>
      </c>
      <c r="AO11" s="5">
        <f t="shared" ref="AO11" si="163">AN11/AN$28*100</f>
        <v>2.5641025641025639</v>
      </c>
      <c r="AP11" s="11">
        <v>3</v>
      </c>
      <c r="AQ11" s="5">
        <f t="shared" ref="AQ11" si="164">AP11/AP$28*100</f>
        <v>8.5714285714285712</v>
      </c>
      <c r="AR11" s="11">
        <v>5</v>
      </c>
      <c r="AS11" s="5">
        <f t="shared" ref="AS11" si="165">AR11/AR$28*100</f>
        <v>5.4347826086956523</v>
      </c>
      <c r="AT11" s="11">
        <v>0</v>
      </c>
      <c r="AU11" s="5">
        <f t="shared" ref="AU11" si="166">AT11/AT$28*100</f>
        <v>0</v>
      </c>
      <c r="AV11" s="11">
        <v>0</v>
      </c>
      <c r="AW11" s="5">
        <f t="shared" ref="AW11" si="167">AV11/AV$28*100</f>
        <v>0</v>
      </c>
      <c r="AX11" s="11">
        <v>0</v>
      </c>
      <c r="AY11" s="5">
        <f t="shared" ref="AY11" si="168">AX11/AX$28*100</f>
        <v>0</v>
      </c>
      <c r="AZ11" s="15">
        <f t="shared" si="24"/>
        <v>299</v>
      </c>
      <c r="BA11" s="5">
        <f t="shared" ref="BA11" si="169">AZ11/AZ$28*100</f>
        <v>5.3699712643678161</v>
      </c>
    </row>
    <row r="12" spans="1:53" ht="22.5" customHeight="1" x14ac:dyDescent="0.25">
      <c r="A12" s="26" t="s">
        <v>99</v>
      </c>
      <c r="B12" s="1">
        <v>5</v>
      </c>
      <c r="C12" s="5">
        <f t="shared" si="0"/>
        <v>6.5789473684210522</v>
      </c>
      <c r="D12" s="1">
        <v>6</v>
      </c>
      <c r="E12" s="5">
        <f t="shared" si="0"/>
        <v>6.8965517241379306</v>
      </c>
      <c r="F12" s="1">
        <v>27</v>
      </c>
      <c r="G12" s="5">
        <f t="shared" ref="G12" si="170">F12/F$28*100</f>
        <v>7.9881656804733732</v>
      </c>
      <c r="H12" s="1">
        <v>2</v>
      </c>
      <c r="I12" s="5">
        <f t="shared" ref="I12" si="171">H12/H$28*100</f>
        <v>40</v>
      </c>
      <c r="J12" s="1">
        <v>19</v>
      </c>
      <c r="K12" s="5">
        <f t="shared" ref="K12" si="172">J12/J$28*100</f>
        <v>10.857142857142858</v>
      </c>
      <c r="L12" s="1">
        <v>1</v>
      </c>
      <c r="M12" s="5">
        <f t="shared" ref="M12" si="173">L12/L$28*100</f>
        <v>3.125</v>
      </c>
      <c r="N12" s="1">
        <v>2</v>
      </c>
      <c r="O12" s="5">
        <f t="shared" ref="O12" si="174">N12/N$28*100</f>
        <v>8.695652173913043</v>
      </c>
      <c r="P12" s="1">
        <v>23</v>
      </c>
      <c r="Q12" s="5">
        <f t="shared" ref="Q12" si="175">P12/P$28*100</f>
        <v>7.8767123287671232</v>
      </c>
      <c r="R12" s="1">
        <v>11</v>
      </c>
      <c r="S12" s="5">
        <f t="shared" ref="S12" si="176">R12/R$28*100</f>
        <v>6.395348837209303</v>
      </c>
      <c r="T12" s="1">
        <v>3</v>
      </c>
      <c r="U12" s="5">
        <f t="shared" ref="U12" si="177">T12/T$28*100</f>
        <v>18.75</v>
      </c>
      <c r="V12" s="1">
        <v>1</v>
      </c>
      <c r="W12" s="5">
        <f t="shared" ref="W12" si="178">V12/V$28*100</f>
        <v>12.5</v>
      </c>
      <c r="X12" s="1">
        <v>10</v>
      </c>
      <c r="Y12" s="5">
        <f t="shared" ref="Y12" si="179">X12/X$28*100</f>
        <v>4.4247787610619467</v>
      </c>
      <c r="Z12" s="15">
        <v>0</v>
      </c>
      <c r="AA12" s="5">
        <f t="shared" ref="AA12" si="180">Z12/Z$28*100</f>
        <v>0</v>
      </c>
      <c r="AB12" s="1">
        <v>0</v>
      </c>
      <c r="AC12" s="5">
        <f t="shared" ref="AC12" si="181">AB12/AB$28*100</f>
        <v>0</v>
      </c>
      <c r="AD12" s="1">
        <v>1</v>
      </c>
      <c r="AE12" s="5">
        <f t="shared" ref="AE12" si="182">AD12/AD$28*100</f>
        <v>3.8461538461538463</v>
      </c>
      <c r="AF12" s="1">
        <v>253</v>
      </c>
      <c r="AG12" s="5">
        <f t="shared" ref="AG12" si="183">AF12/AF$28*100</f>
        <v>9.3220338983050848</v>
      </c>
      <c r="AH12" s="1">
        <v>8</v>
      </c>
      <c r="AI12" s="5">
        <f t="shared" ref="AI12" si="184">AH12/AH$28*100</f>
        <v>4.6783625730994149</v>
      </c>
      <c r="AJ12" s="1">
        <v>42</v>
      </c>
      <c r="AK12" s="5">
        <f t="shared" ref="AK12" si="185">AJ12/AJ$28*100</f>
        <v>5.1851851851851851</v>
      </c>
      <c r="AL12" s="1">
        <v>15</v>
      </c>
      <c r="AM12" s="5">
        <f t="shared" ref="AM12" si="186">AL12/AL$28*100</f>
        <v>10.638297872340425</v>
      </c>
      <c r="AN12" s="1">
        <v>1</v>
      </c>
      <c r="AO12" s="5">
        <f t="shared" ref="AO12" si="187">AN12/AN$28*100</f>
        <v>2.5641025641025639</v>
      </c>
      <c r="AP12" s="1">
        <v>0</v>
      </c>
      <c r="AQ12" s="5">
        <f t="shared" ref="AQ12" si="188">AP12/AP$28*100</f>
        <v>0</v>
      </c>
      <c r="AR12" s="1">
        <v>6</v>
      </c>
      <c r="AS12" s="5">
        <f t="shared" ref="AS12" si="189">AR12/AR$28*100</f>
        <v>6.5217391304347823</v>
      </c>
      <c r="AT12" s="15">
        <v>0</v>
      </c>
      <c r="AU12" s="5">
        <f t="shared" ref="AU12" si="190">AT12/AT$28*100</f>
        <v>0</v>
      </c>
      <c r="AV12" s="1">
        <v>1</v>
      </c>
      <c r="AW12" s="5">
        <f t="shared" ref="AW12" si="191">AV12/AV$28*100</f>
        <v>25</v>
      </c>
      <c r="AX12" s="1">
        <v>1</v>
      </c>
      <c r="AY12" s="5">
        <f t="shared" ref="AY12" si="192">AX12/AX$28*100</f>
        <v>4.7619047619047619</v>
      </c>
      <c r="AZ12" s="15">
        <f t="shared" si="24"/>
        <v>438</v>
      </c>
      <c r="BA12" s="5">
        <f t="shared" ref="BA12" si="193">AZ12/AZ$28*100</f>
        <v>7.8663793103448274</v>
      </c>
    </row>
    <row r="13" spans="1:53" ht="24" customHeight="1" x14ac:dyDescent="0.25">
      <c r="A13" s="26" t="s">
        <v>100</v>
      </c>
      <c r="B13" s="1">
        <v>5</v>
      </c>
      <c r="C13" s="5">
        <f t="shared" si="0"/>
        <v>6.5789473684210522</v>
      </c>
      <c r="D13" s="1">
        <v>4</v>
      </c>
      <c r="E13" s="5">
        <f t="shared" si="0"/>
        <v>4.5977011494252871</v>
      </c>
      <c r="F13" s="1">
        <v>13</v>
      </c>
      <c r="G13" s="5">
        <f t="shared" ref="G13" si="194">F13/F$28*100</f>
        <v>3.8461538461538463</v>
      </c>
      <c r="H13" s="1">
        <v>0</v>
      </c>
      <c r="I13" s="5">
        <f t="shared" ref="I13" si="195">H13/H$28*100</f>
        <v>0</v>
      </c>
      <c r="J13" s="1">
        <v>20</v>
      </c>
      <c r="K13" s="5">
        <f t="shared" ref="K13" si="196">J13/J$28*100</f>
        <v>11.428571428571429</v>
      </c>
      <c r="L13" s="1">
        <v>3</v>
      </c>
      <c r="M13" s="5">
        <f t="shared" ref="M13" si="197">L13/L$28*100</f>
        <v>9.375</v>
      </c>
      <c r="N13" s="1">
        <v>3</v>
      </c>
      <c r="O13" s="5">
        <f t="shared" ref="O13" si="198">N13/N$28*100</f>
        <v>13.043478260869565</v>
      </c>
      <c r="P13" s="1">
        <v>21</v>
      </c>
      <c r="Q13" s="5">
        <f t="shared" ref="Q13" si="199">P13/P$28*100</f>
        <v>7.1917808219178081</v>
      </c>
      <c r="R13" s="1">
        <v>5</v>
      </c>
      <c r="S13" s="5">
        <f t="shared" ref="S13" si="200">R13/R$28*100</f>
        <v>2.9069767441860463</v>
      </c>
      <c r="T13" s="1">
        <v>2</v>
      </c>
      <c r="U13" s="5">
        <f t="shared" ref="U13" si="201">T13/T$28*100</f>
        <v>12.5</v>
      </c>
      <c r="V13" s="1">
        <v>0</v>
      </c>
      <c r="W13" s="5">
        <f t="shared" ref="W13" si="202">V13/V$28*100</f>
        <v>0</v>
      </c>
      <c r="X13" s="1">
        <v>8</v>
      </c>
      <c r="Y13" s="5">
        <f t="shared" ref="Y13" si="203">X13/X$28*100</f>
        <v>3.5398230088495577</v>
      </c>
      <c r="Z13" s="15">
        <v>0</v>
      </c>
      <c r="AA13" s="5">
        <f t="shared" ref="AA13" si="204">Z13/Z$28*100</f>
        <v>0</v>
      </c>
      <c r="AB13" s="1">
        <v>0</v>
      </c>
      <c r="AC13" s="5">
        <f t="shared" ref="AC13" si="205">AB13/AB$28*100</f>
        <v>0</v>
      </c>
      <c r="AD13" s="1">
        <v>0</v>
      </c>
      <c r="AE13" s="5">
        <f t="shared" ref="AE13" si="206">AD13/AD$28*100</f>
        <v>0</v>
      </c>
      <c r="AF13" s="1">
        <v>175</v>
      </c>
      <c r="AG13" s="5">
        <f t="shared" ref="AG13" si="207">AF13/AF$28*100</f>
        <v>6.4480471628592477</v>
      </c>
      <c r="AH13" s="1">
        <v>6</v>
      </c>
      <c r="AI13" s="5">
        <f t="shared" ref="AI13" si="208">AH13/AH$28*100</f>
        <v>3.5087719298245612</v>
      </c>
      <c r="AJ13" s="1">
        <v>40</v>
      </c>
      <c r="AK13" s="5">
        <f t="shared" ref="AK13" si="209">AJ13/AJ$28*100</f>
        <v>4.9382716049382713</v>
      </c>
      <c r="AL13" s="1">
        <v>17</v>
      </c>
      <c r="AM13" s="5">
        <f t="shared" ref="AM13" si="210">AL13/AL$28*100</f>
        <v>12.056737588652481</v>
      </c>
      <c r="AN13" s="1">
        <v>1</v>
      </c>
      <c r="AO13" s="5">
        <f t="shared" ref="AO13" si="211">AN13/AN$28*100</f>
        <v>2.5641025641025639</v>
      </c>
      <c r="AP13" s="1">
        <v>0</v>
      </c>
      <c r="AQ13" s="5">
        <f t="shared" ref="AQ13" si="212">AP13/AP$28*100</f>
        <v>0</v>
      </c>
      <c r="AR13" s="1">
        <v>10</v>
      </c>
      <c r="AS13" s="5">
        <f t="shared" ref="AS13" si="213">AR13/AR$28*100</f>
        <v>10.869565217391305</v>
      </c>
      <c r="AT13" s="15">
        <v>0</v>
      </c>
      <c r="AU13" s="5">
        <f t="shared" ref="AU13" si="214">AT13/AT$28*100</f>
        <v>0</v>
      </c>
      <c r="AV13" s="1">
        <v>1</v>
      </c>
      <c r="AW13" s="5">
        <f t="shared" ref="AW13" si="215">AV13/AV$28*100</f>
        <v>25</v>
      </c>
      <c r="AX13" s="1">
        <v>4</v>
      </c>
      <c r="AY13" s="5">
        <f t="shared" ref="AY13" si="216">AX13/AX$28*100</f>
        <v>19.047619047619047</v>
      </c>
      <c r="AZ13" s="15">
        <f t="shared" si="24"/>
        <v>338</v>
      </c>
      <c r="BA13" s="5">
        <f t="shared" ref="BA13" si="217">AZ13/AZ$28*100</f>
        <v>6.0704022988505741</v>
      </c>
    </row>
    <row r="14" spans="1:53" ht="24" customHeight="1" x14ac:dyDescent="0.25">
      <c r="A14" s="1" t="s">
        <v>103</v>
      </c>
      <c r="B14" s="1">
        <v>3</v>
      </c>
      <c r="C14" s="5">
        <f t="shared" si="0"/>
        <v>3.9473684210526314</v>
      </c>
      <c r="D14" s="1">
        <v>1</v>
      </c>
      <c r="E14" s="5">
        <f t="shared" si="0"/>
        <v>1.1494252873563218</v>
      </c>
      <c r="F14" s="1">
        <v>14</v>
      </c>
      <c r="G14" s="5">
        <f t="shared" ref="G14" si="218">F14/F$28*100</f>
        <v>4.1420118343195274</v>
      </c>
      <c r="H14" s="1">
        <v>0</v>
      </c>
      <c r="I14" s="5">
        <f t="shared" ref="I14" si="219">H14/H$28*100</f>
        <v>0</v>
      </c>
      <c r="J14" s="1">
        <v>9</v>
      </c>
      <c r="K14" s="5">
        <f t="shared" ref="K14" si="220">J14/J$28*100</f>
        <v>5.1428571428571423</v>
      </c>
      <c r="L14" s="1">
        <v>3</v>
      </c>
      <c r="M14" s="5">
        <f t="shared" ref="M14" si="221">L14/L$28*100</f>
        <v>9.375</v>
      </c>
      <c r="N14" s="1">
        <v>5</v>
      </c>
      <c r="O14" s="5">
        <f t="shared" ref="O14" si="222">N14/N$28*100</f>
        <v>21.739130434782609</v>
      </c>
      <c r="P14" s="1">
        <v>13</v>
      </c>
      <c r="Q14" s="5">
        <f t="shared" ref="Q14" si="223">P14/P$28*100</f>
        <v>4.4520547945205475</v>
      </c>
      <c r="R14" s="1">
        <v>2</v>
      </c>
      <c r="S14" s="5">
        <f t="shared" ref="S14" si="224">R14/R$28*100</f>
        <v>1.1627906976744187</v>
      </c>
      <c r="T14" s="1">
        <v>1</v>
      </c>
      <c r="U14" s="5">
        <f t="shared" ref="U14" si="225">T14/T$28*100</f>
        <v>6.25</v>
      </c>
      <c r="V14" s="1">
        <v>1</v>
      </c>
      <c r="W14" s="5">
        <f t="shared" ref="W14" si="226">V14/V$28*100</f>
        <v>12.5</v>
      </c>
      <c r="X14" s="1">
        <v>10</v>
      </c>
      <c r="Y14" s="5">
        <f t="shared" ref="Y14" si="227">X14/X$28*100</f>
        <v>4.4247787610619467</v>
      </c>
      <c r="Z14" s="15">
        <v>1</v>
      </c>
      <c r="AA14" s="5">
        <f t="shared" ref="AA14" si="228">Z14/Z$28*100</f>
        <v>20</v>
      </c>
      <c r="AB14" s="1">
        <v>3</v>
      </c>
      <c r="AC14" s="5">
        <f t="shared" ref="AC14" si="229">AB14/AB$28*100</f>
        <v>5.4545454545454541</v>
      </c>
      <c r="AD14" s="1">
        <v>0</v>
      </c>
      <c r="AE14" s="5">
        <f t="shared" ref="AE14" si="230">AD14/AD$28*100</f>
        <v>0</v>
      </c>
      <c r="AF14" s="1">
        <v>119</v>
      </c>
      <c r="AG14" s="5">
        <f t="shared" ref="AG14" si="231">AF14/AF$28*100</f>
        <v>4.3846720707442888</v>
      </c>
      <c r="AH14" s="1">
        <v>16</v>
      </c>
      <c r="AI14" s="5">
        <f t="shared" ref="AI14" si="232">AH14/AH$28*100</f>
        <v>9.3567251461988299</v>
      </c>
      <c r="AJ14" s="1">
        <v>40</v>
      </c>
      <c r="AK14" s="5">
        <f t="shared" ref="AK14" si="233">AJ14/AJ$28*100</f>
        <v>4.9382716049382713</v>
      </c>
      <c r="AL14" s="1">
        <v>6</v>
      </c>
      <c r="AM14" s="5">
        <f t="shared" ref="AM14" si="234">AL14/AL$28*100</f>
        <v>4.2553191489361701</v>
      </c>
      <c r="AN14" s="1">
        <v>3</v>
      </c>
      <c r="AO14" s="5">
        <f t="shared" ref="AO14" si="235">AN14/AN$28*100</f>
        <v>7.6923076923076925</v>
      </c>
      <c r="AP14" s="1">
        <v>2</v>
      </c>
      <c r="AQ14" s="5">
        <f t="shared" ref="AQ14" si="236">AP14/AP$28*100</f>
        <v>5.7142857142857144</v>
      </c>
      <c r="AR14" s="1">
        <v>6</v>
      </c>
      <c r="AS14" s="5">
        <f t="shared" ref="AS14" si="237">AR14/AR$28*100</f>
        <v>6.5217391304347823</v>
      </c>
      <c r="AT14" s="15">
        <v>0</v>
      </c>
      <c r="AU14" s="5">
        <f t="shared" ref="AU14" si="238">AT14/AT$28*100</f>
        <v>0</v>
      </c>
      <c r="AV14" s="1">
        <v>0</v>
      </c>
      <c r="AW14" s="5">
        <f t="shared" ref="AW14" si="239">AV14/AV$28*100</f>
        <v>0</v>
      </c>
      <c r="AX14" s="1">
        <v>0</v>
      </c>
      <c r="AY14" s="5">
        <f t="shared" ref="AY14" si="240">AX14/AX$28*100</f>
        <v>0</v>
      </c>
      <c r="AZ14" s="15">
        <f t="shared" si="24"/>
        <v>258</v>
      </c>
      <c r="BA14" s="5">
        <f t="shared" ref="BA14" si="241">AZ14/AZ$28*100</f>
        <v>4.6336206896551726</v>
      </c>
    </row>
    <row r="15" spans="1:53" ht="24" customHeight="1" x14ac:dyDescent="0.25">
      <c r="A15" s="1" t="s">
        <v>104</v>
      </c>
      <c r="B15" s="1">
        <v>2</v>
      </c>
      <c r="C15" s="5">
        <f t="shared" si="0"/>
        <v>2.6315789473684208</v>
      </c>
      <c r="D15" s="1">
        <v>9</v>
      </c>
      <c r="E15" s="5">
        <f t="shared" si="0"/>
        <v>10.344827586206897</v>
      </c>
      <c r="F15" s="1">
        <v>23</v>
      </c>
      <c r="G15" s="5">
        <f t="shared" ref="G15" si="242">F15/F$28*100</f>
        <v>6.8047337278106506</v>
      </c>
      <c r="H15" s="1">
        <v>0</v>
      </c>
      <c r="I15" s="5">
        <f t="shared" ref="I15" si="243">H15/H$28*100</f>
        <v>0</v>
      </c>
      <c r="J15" s="1">
        <v>9</v>
      </c>
      <c r="K15" s="5">
        <f t="shared" ref="K15" si="244">J15/J$28*100</f>
        <v>5.1428571428571423</v>
      </c>
      <c r="L15" s="1">
        <v>2</v>
      </c>
      <c r="M15" s="5">
        <f t="shared" ref="M15" si="245">L15/L$28*100</f>
        <v>6.25</v>
      </c>
      <c r="N15" s="1">
        <v>0</v>
      </c>
      <c r="O15" s="5">
        <f t="shared" ref="O15" si="246">N15/N$28*100</f>
        <v>0</v>
      </c>
      <c r="P15" s="1">
        <v>10</v>
      </c>
      <c r="Q15" s="5">
        <f t="shared" ref="Q15" si="247">P15/P$28*100</f>
        <v>3.4246575342465753</v>
      </c>
      <c r="R15" s="1">
        <v>5</v>
      </c>
      <c r="S15" s="5">
        <f t="shared" ref="S15" si="248">R15/R$28*100</f>
        <v>2.9069767441860463</v>
      </c>
      <c r="T15" s="1">
        <v>1</v>
      </c>
      <c r="U15" s="5">
        <f t="shared" ref="U15" si="249">T15/T$28*100</f>
        <v>6.25</v>
      </c>
      <c r="V15" s="1">
        <v>0</v>
      </c>
      <c r="W15" s="5">
        <f t="shared" ref="W15" si="250">V15/V$28*100</f>
        <v>0</v>
      </c>
      <c r="X15" s="1">
        <v>11</v>
      </c>
      <c r="Y15" s="5">
        <f t="shared" ref="Y15" si="251">X15/X$28*100</f>
        <v>4.8672566371681416</v>
      </c>
      <c r="Z15" s="15">
        <v>0</v>
      </c>
      <c r="AA15" s="5">
        <f t="shared" ref="AA15" si="252">Z15/Z$28*100</f>
        <v>0</v>
      </c>
      <c r="AB15" s="1">
        <v>7</v>
      </c>
      <c r="AC15" s="5">
        <f t="shared" ref="AC15" si="253">AB15/AB$28*100</f>
        <v>12.727272727272727</v>
      </c>
      <c r="AD15" s="1">
        <v>3</v>
      </c>
      <c r="AE15" s="5">
        <f t="shared" ref="AE15" si="254">AD15/AD$28*100</f>
        <v>11.538461538461538</v>
      </c>
      <c r="AF15" s="1">
        <v>126</v>
      </c>
      <c r="AG15" s="5">
        <f t="shared" ref="AG15" si="255">AF15/AF$28*100</f>
        <v>4.6425939572586588</v>
      </c>
      <c r="AH15" s="1">
        <v>14</v>
      </c>
      <c r="AI15" s="5">
        <f t="shared" ref="AI15" si="256">AH15/AH$28*100</f>
        <v>8.1871345029239766</v>
      </c>
      <c r="AJ15" s="1">
        <v>41</v>
      </c>
      <c r="AK15" s="5">
        <f t="shared" ref="AK15" si="257">AJ15/AJ$28*100</f>
        <v>5.0617283950617287</v>
      </c>
      <c r="AL15" s="1">
        <v>6</v>
      </c>
      <c r="AM15" s="5">
        <f t="shared" ref="AM15" si="258">AL15/AL$28*100</f>
        <v>4.2553191489361701</v>
      </c>
      <c r="AN15" s="1">
        <v>4</v>
      </c>
      <c r="AO15" s="5">
        <f t="shared" ref="AO15" si="259">AN15/AN$28*100</f>
        <v>10.256410256410255</v>
      </c>
      <c r="AP15" s="1">
        <v>2</v>
      </c>
      <c r="AQ15" s="5">
        <f t="shared" ref="AQ15" si="260">AP15/AP$28*100</f>
        <v>5.7142857142857144</v>
      </c>
      <c r="AR15" s="1">
        <v>1</v>
      </c>
      <c r="AS15" s="5">
        <f t="shared" ref="AS15" si="261">AR15/AR$28*100</f>
        <v>1.0869565217391304</v>
      </c>
      <c r="AT15" s="15">
        <v>0</v>
      </c>
      <c r="AU15" s="5">
        <f t="shared" ref="AU15" si="262">AT15/AT$28*100</f>
        <v>0</v>
      </c>
      <c r="AV15" s="1">
        <v>0</v>
      </c>
      <c r="AW15" s="5">
        <f t="shared" ref="AW15" si="263">AV15/AV$28*100</f>
        <v>0</v>
      </c>
      <c r="AX15" s="1">
        <v>0</v>
      </c>
      <c r="AY15" s="5">
        <f t="shared" ref="AY15" si="264">AX15/AX$28*100</f>
        <v>0</v>
      </c>
      <c r="AZ15" s="15">
        <f t="shared" si="24"/>
        <v>276</v>
      </c>
      <c r="BA15" s="5">
        <f t="shared" ref="BA15" si="265">AZ15/AZ$28*100</f>
        <v>4.9568965517241379</v>
      </c>
    </row>
    <row r="16" spans="1:53" ht="24" customHeight="1" x14ac:dyDescent="0.25">
      <c r="A16" s="1" t="s">
        <v>105</v>
      </c>
      <c r="B16" s="1">
        <v>6</v>
      </c>
      <c r="C16" s="5">
        <f t="shared" si="0"/>
        <v>7.8947368421052628</v>
      </c>
      <c r="D16" s="1">
        <v>3</v>
      </c>
      <c r="E16" s="5">
        <f t="shared" si="0"/>
        <v>3.4482758620689653</v>
      </c>
      <c r="F16" s="1">
        <v>15</v>
      </c>
      <c r="G16" s="5">
        <f t="shared" ref="G16" si="266">F16/F$28*100</f>
        <v>4.4378698224852071</v>
      </c>
      <c r="H16" s="1">
        <v>0</v>
      </c>
      <c r="I16" s="5">
        <f t="shared" ref="I16" si="267">H16/H$28*100</f>
        <v>0</v>
      </c>
      <c r="J16" s="1">
        <v>4</v>
      </c>
      <c r="K16" s="5">
        <f t="shared" ref="K16" si="268">J16/J$28*100</f>
        <v>2.2857142857142856</v>
      </c>
      <c r="L16" s="1">
        <v>3</v>
      </c>
      <c r="M16" s="5">
        <f t="shared" ref="M16" si="269">L16/L$28*100</f>
        <v>9.375</v>
      </c>
      <c r="N16" s="1">
        <v>1</v>
      </c>
      <c r="O16" s="5">
        <f t="shared" ref="O16" si="270">N16/N$28*100</f>
        <v>4.3478260869565215</v>
      </c>
      <c r="P16" s="1">
        <v>13</v>
      </c>
      <c r="Q16" s="5">
        <f t="shared" ref="Q16" si="271">P16/P$28*100</f>
        <v>4.4520547945205475</v>
      </c>
      <c r="R16" s="1">
        <v>4</v>
      </c>
      <c r="S16" s="5">
        <f t="shared" ref="S16" si="272">R16/R$28*100</f>
        <v>2.3255813953488373</v>
      </c>
      <c r="T16" s="1">
        <v>0</v>
      </c>
      <c r="U16" s="5">
        <f t="shared" ref="U16" si="273">T16/T$28*100</f>
        <v>0</v>
      </c>
      <c r="V16" s="1">
        <v>0</v>
      </c>
      <c r="W16" s="5">
        <f t="shared" ref="W16" si="274">V16/V$28*100</f>
        <v>0</v>
      </c>
      <c r="X16" s="1">
        <v>10</v>
      </c>
      <c r="Y16" s="5">
        <f t="shared" ref="Y16" si="275">X16/X$28*100</f>
        <v>4.4247787610619467</v>
      </c>
      <c r="Z16" s="15">
        <v>0</v>
      </c>
      <c r="AA16" s="5">
        <f t="shared" ref="AA16" si="276">Z16/Z$28*100</f>
        <v>0</v>
      </c>
      <c r="AB16" s="1">
        <v>6</v>
      </c>
      <c r="AC16" s="5">
        <f t="shared" ref="AC16" si="277">AB16/AB$28*100</f>
        <v>10.909090909090908</v>
      </c>
      <c r="AD16" s="1">
        <v>1</v>
      </c>
      <c r="AE16" s="5">
        <f t="shared" ref="AE16" si="278">AD16/AD$28*100</f>
        <v>3.8461538461538463</v>
      </c>
      <c r="AF16" s="1">
        <v>83</v>
      </c>
      <c r="AG16" s="5">
        <f t="shared" ref="AG16" si="279">AF16/AF$28*100</f>
        <v>3.0582166543846721</v>
      </c>
      <c r="AH16" s="1">
        <v>7</v>
      </c>
      <c r="AI16" s="5">
        <f t="shared" ref="AI16" si="280">AH16/AH$28*100</f>
        <v>4.0935672514619883</v>
      </c>
      <c r="AJ16" s="1">
        <v>38</v>
      </c>
      <c r="AK16" s="5">
        <f t="shared" ref="AK16" si="281">AJ16/AJ$28*100</f>
        <v>4.6913580246913584</v>
      </c>
      <c r="AL16" s="1">
        <v>8</v>
      </c>
      <c r="AM16" s="5">
        <f t="shared" ref="AM16" si="282">AL16/AL$28*100</f>
        <v>5.6737588652482271</v>
      </c>
      <c r="AN16" s="1">
        <v>2</v>
      </c>
      <c r="AO16" s="5">
        <f t="shared" ref="AO16" si="283">AN16/AN$28*100</f>
        <v>5.1282051282051277</v>
      </c>
      <c r="AP16" s="1">
        <v>2</v>
      </c>
      <c r="AQ16" s="5">
        <f t="shared" ref="AQ16" si="284">AP16/AP$28*100</f>
        <v>5.7142857142857144</v>
      </c>
      <c r="AR16" s="1">
        <v>1</v>
      </c>
      <c r="AS16" s="5">
        <f t="shared" ref="AS16" si="285">AR16/AR$28*100</f>
        <v>1.0869565217391304</v>
      </c>
      <c r="AT16" s="15">
        <v>0</v>
      </c>
      <c r="AU16" s="5">
        <f t="shared" ref="AU16" si="286">AT16/AT$28*100</f>
        <v>0</v>
      </c>
      <c r="AV16" s="1">
        <v>0</v>
      </c>
      <c r="AW16" s="5">
        <f t="shared" ref="AW16" si="287">AV16/AV$28*100</f>
        <v>0</v>
      </c>
      <c r="AX16" s="1">
        <v>0</v>
      </c>
      <c r="AY16" s="5">
        <f t="shared" ref="AY16" si="288">AX16/AX$28*100</f>
        <v>0</v>
      </c>
      <c r="AZ16" s="15">
        <f t="shared" si="24"/>
        <v>207</v>
      </c>
      <c r="BA16" s="5">
        <f t="shared" ref="BA16" si="289">AZ16/AZ$28*100</f>
        <v>3.7176724137931036</v>
      </c>
    </row>
    <row r="17" spans="1:53" ht="15.75" x14ac:dyDescent="0.25">
      <c r="A17" s="1" t="s">
        <v>106</v>
      </c>
      <c r="B17" s="1">
        <v>3</v>
      </c>
      <c r="C17" s="5">
        <f t="shared" si="0"/>
        <v>3.9473684210526314</v>
      </c>
      <c r="D17" s="1">
        <v>3</v>
      </c>
      <c r="E17" s="5">
        <f t="shared" si="0"/>
        <v>3.4482758620689653</v>
      </c>
      <c r="F17" s="1">
        <v>10</v>
      </c>
      <c r="G17" s="5">
        <f t="shared" ref="G17" si="290">F17/F$28*100</f>
        <v>2.9585798816568047</v>
      </c>
      <c r="H17" s="1">
        <v>0</v>
      </c>
      <c r="I17" s="5">
        <f t="shared" ref="I17" si="291">H17/H$28*100</f>
        <v>0</v>
      </c>
      <c r="J17" s="1">
        <v>7</v>
      </c>
      <c r="K17" s="5">
        <f t="shared" ref="K17" si="292">J17/J$28*100</f>
        <v>4</v>
      </c>
      <c r="L17" s="1">
        <v>1</v>
      </c>
      <c r="M17" s="5">
        <f t="shared" ref="M17" si="293">L17/L$28*100</f>
        <v>3.125</v>
      </c>
      <c r="N17" s="1">
        <v>1</v>
      </c>
      <c r="O17" s="5">
        <f t="shared" ref="O17" si="294">N17/N$28*100</f>
        <v>4.3478260869565215</v>
      </c>
      <c r="P17" s="1">
        <v>14</v>
      </c>
      <c r="Q17" s="5">
        <f t="shared" ref="Q17" si="295">P17/P$28*100</f>
        <v>4.7945205479452051</v>
      </c>
      <c r="R17" s="1">
        <v>3</v>
      </c>
      <c r="S17" s="5">
        <f t="shared" ref="S17" si="296">R17/R$28*100</f>
        <v>1.7441860465116279</v>
      </c>
      <c r="T17" s="1">
        <v>2</v>
      </c>
      <c r="U17" s="5">
        <f t="shared" ref="U17" si="297">T17/T$28*100</f>
        <v>12.5</v>
      </c>
      <c r="V17" s="1">
        <v>0</v>
      </c>
      <c r="W17" s="5">
        <f t="shared" ref="W17" si="298">V17/V$28*100</f>
        <v>0</v>
      </c>
      <c r="X17" s="1">
        <v>6</v>
      </c>
      <c r="Y17" s="5">
        <f t="shared" ref="Y17" si="299">X17/X$28*100</f>
        <v>2.6548672566371683</v>
      </c>
      <c r="Z17" s="15">
        <v>0</v>
      </c>
      <c r="AA17" s="5">
        <f t="shared" ref="AA17" si="300">Z17/Z$28*100</f>
        <v>0</v>
      </c>
      <c r="AB17" s="1">
        <v>5</v>
      </c>
      <c r="AC17" s="5">
        <f t="shared" ref="AC17" si="301">AB17/AB$28*100</f>
        <v>9.0909090909090917</v>
      </c>
      <c r="AD17" s="1">
        <v>5</v>
      </c>
      <c r="AE17" s="5">
        <f t="shared" ref="AE17" si="302">AD17/AD$28*100</f>
        <v>19.230769230769234</v>
      </c>
      <c r="AF17" s="1">
        <v>107</v>
      </c>
      <c r="AG17" s="5">
        <f t="shared" ref="AG17" si="303">AF17/AF$28*100</f>
        <v>3.9425202652910838</v>
      </c>
      <c r="AH17" s="1">
        <v>8</v>
      </c>
      <c r="AI17" s="5">
        <f t="shared" ref="AI17" si="304">AH17/AH$28*100</f>
        <v>4.6783625730994149</v>
      </c>
      <c r="AJ17" s="1">
        <v>29</v>
      </c>
      <c r="AK17" s="5">
        <f t="shared" ref="AK17" si="305">AJ17/AJ$28*100</f>
        <v>3.5802469135802468</v>
      </c>
      <c r="AL17" s="1">
        <v>7</v>
      </c>
      <c r="AM17" s="5">
        <f t="shared" ref="AM17" si="306">AL17/AL$28*100</f>
        <v>4.9645390070921991</v>
      </c>
      <c r="AN17" s="1">
        <v>4</v>
      </c>
      <c r="AO17" s="5">
        <f t="shared" ref="AO17" si="307">AN17/AN$28*100</f>
        <v>10.256410256410255</v>
      </c>
      <c r="AP17" s="1">
        <v>0</v>
      </c>
      <c r="AQ17" s="5">
        <f t="shared" ref="AQ17" si="308">AP17/AP$28*100</f>
        <v>0</v>
      </c>
      <c r="AR17" s="1">
        <v>3</v>
      </c>
      <c r="AS17" s="5">
        <f t="shared" ref="AS17" si="309">AR17/AR$28*100</f>
        <v>3.2608695652173911</v>
      </c>
      <c r="AT17" s="15">
        <v>0</v>
      </c>
      <c r="AU17" s="5">
        <f t="shared" ref="AU17" si="310">AT17/AT$28*100</f>
        <v>0</v>
      </c>
      <c r="AV17" s="1">
        <v>1</v>
      </c>
      <c r="AW17" s="5">
        <f t="shared" ref="AW17" si="311">AV17/AV$28*100</f>
        <v>25</v>
      </c>
      <c r="AX17" s="1">
        <v>1</v>
      </c>
      <c r="AY17" s="5">
        <f t="shared" ref="AY17" si="312">AX17/AX$28*100</f>
        <v>4.7619047619047619</v>
      </c>
      <c r="AZ17" s="15">
        <f t="shared" si="24"/>
        <v>220</v>
      </c>
      <c r="BA17" s="5">
        <f t="shared" ref="BA17" si="313">AZ17/AZ$28*100</f>
        <v>3.9511494252873565</v>
      </c>
    </row>
    <row r="18" spans="1:53" ht="15.75" x14ac:dyDescent="0.25">
      <c r="A18" s="29" t="s">
        <v>107</v>
      </c>
      <c r="B18" s="1">
        <v>4</v>
      </c>
      <c r="C18" s="5">
        <f t="shared" si="0"/>
        <v>5.2631578947368416</v>
      </c>
      <c r="D18" s="1">
        <v>2</v>
      </c>
      <c r="E18" s="5">
        <f t="shared" si="0"/>
        <v>2.2988505747126435</v>
      </c>
      <c r="F18" s="1">
        <v>12</v>
      </c>
      <c r="G18" s="5">
        <f t="shared" ref="G18" si="314">F18/F$28*100</f>
        <v>3.5502958579881656</v>
      </c>
      <c r="H18" s="1">
        <v>0</v>
      </c>
      <c r="I18" s="5">
        <f t="shared" ref="I18" si="315">H18/H$28*100</f>
        <v>0</v>
      </c>
      <c r="J18" s="1">
        <v>6</v>
      </c>
      <c r="K18" s="5">
        <f t="shared" ref="K18" si="316">J18/J$28*100</f>
        <v>3.4285714285714288</v>
      </c>
      <c r="L18" s="1">
        <v>3</v>
      </c>
      <c r="M18" s="5">
        <f t="shared" ref="M18" si="317">L18/L$28*100</f>
        <v>9.375</v>
      </c>
      <c r="N18" s="1">
        <v>0</v>
      </c>
      <c r="O18" s="5">
        <f t="shared" ref="O18" si="318">N18/N$28*100</f>
        <v>0</v>
      </c>
      <c r="P18" s="1">
        <v>7</v>
      </c>
      <c r="Q18" s="5">
        <f t="shared" ref="Q18" si="319">P18/P$28*100</f>
        <v>2.3972602739726026</v>
      </c>
      <c r="R18" s="1">
        <v>3</v>
      </c>
      <c r="S18" s="5">
        <f t="shared" ref="S18" si="320">R18/R$28*100</f>
        <v>1.7441860465116279</v>
      </c>
      <c r="T18" s="1">
        <v>1</v>
      </c>
      <c r="U18" s="5">
        <f t="shared" ref="U18" si="321">T18/T$28*100</f>
        <v>6.25</v>
      </c>
      <c r="V18" s="1">
        <v>0</v>
      </c>
      <c r="W18" s="5">
        <f t="shared" ref="W18" si="322">V18/V$28*100</f>
        <v>0</v>
      </c>
      <c r="X18" s="1">
        <v>5</v>
      </c>
      <c r="Y18" s="5">
        <f t="shared" ref="Y18" si="323">X18/X$28*100</f>
        <v>2.2123893805309733</v>
      </c>
      <c r="Z18" s="15">
        <v>0</v>
      </c>
      <c r="AA18" s="5">
        <f t="shared" ref="AA18" si="324">Z18/Z$28*100</f>
        <v>0</v>
      </c>
      <c r="AB18" s="1">
        <v>1</v>
      </c>
      <c r="AC18" s="5">
        <f t="shared" ref="AC18" si="325">AB18/AB$28*100</f>
        <v>1.8181818181818181</v>
      </c>
      <c r="AD18" s="1">
        <v>1</v>
      </c>
      <c r="AE18" s="5">
        <f t="shared" ref="AE18" si="326">AD18/AD$28*100</f>
        <v>3.8461538461538463</v>
      </c>
      <c r="AF18" s="1">
        <v>76</v>
      </c>
      <c r="AG18" s="5">
        <f t="shared" ref="AG18" si="327">AF18/AF$28*100</f>
        <v>2.8002947678703021</v>
      </c>
      <c r="AH18" s="1">
        <v>3</v>
      </c>
      <c r="AI18" s="5">
        <f t="shared" ref="AI18" si="328">AH18/AH$28*100</f>
        <v>1.7543859649122806</v>
      </c>
      <c r="AJ18" s="1">
        <v>24</v>
      </c>
      <c r="AK18" s="5">
        <f t="shared" ref="AK18" si="329">AJ18/AJ$28*100</f>
        <v>2.9629629629629632</v>
      </c>
      <c r="AL18" s="1">
        <v>3</v>
      </c>
      <c r="AM18" s="5">
        <f t="shared" ref="AM18" si="330">AL18/AL$28*100</f>
        <v>2.1276595744680851</v>
      </c>
      <c r="AN18" s="1">
        <v>0</v>
      </c>
      <c r="AO18" s="5">
        <f t="shared" ref="AO18" si="331">AN18/AN$28*100</f>
        <v>0</v>
      </c>
      <c r="AP18" s="1">
        <v>1</v>
      </c>
      <c r="AQ18" s="5">
        <f t="shared" ref="AQ18" si="332">AP18/AP$28*100</f>
        <v>2.8571428571428572</v>
      </c>
      <c r="AR18" s="1">
        <v>2</v>
      </c>
      <c r="AS18" s="5">
        <f t="shared" ref="AS18" si="333">AR18/AR$28*100</f>
        <v>2.1739130434782608</v>
      </c>
      <c r="AT18" s="15">
        <v>1</v>
      </c>
      <c r="AU18" s="5">
        <f t="shared" ref="AU18" si="334">AT18/AT$28*100</f>
        <v>20</v>
      </c>
      <c r="AV18" s="1">
        <v>0</v>
      </c>
      <c r="AW18" s="5">
        <f t="shared" ref="AW18" si="335">AV18/AV$28*100</f>
        <v>0</v>
      </c>
      <c r="AX18" s="1">
        <v>0</v>
      </c>
      <c r="AY18" s="5">
        <f t="shared" ref="AY18" si="336">AX18/AX$28*100</f>
        <v>0</v>
      </c>
      <c r="AZ18" s="15">
        <f t="shared" si="24"/>
        <v>155</v>
      </c>
      <c r="BA18" s="5">
        <f t="shared" ref="BA18" si="337">AZ18/AZ$28*100</f>
        <v>2.7837643678160919</v>
      </c>
    </row>
    <row r="19" spans="1:53" ht="15.75" x14ac:dyDescent="0.25">
      <c r="A19" s="29" t="s">
        <v>108</v>
      </c>
      <c r="B19" s="1">
        <v>4</v>
      </c>
      <c r="C19" s="5">
        <f t="shared" si="0"/>
        <v>5.2631578947368416</v>
      </c>
      <c r="D19" s="1">
        <v>3</v>
      </c>
      <c r="E19" s="5">
        <f t="shared" si="0"/>
        <v>3.4482758620689653</v>
      </c>
      <c r="F19" s="1">
        <v>8</v>
      </c>
      <c r="G19" s="5">
        <f t="shared" ref="G19" si="338">F19/F$28*100</f>
        <v>2.3668639053254439</v>
      </c>
      <c r="H19" s="1">
        <v>0</v>
      </c>
      <c r="I19" s="5">
        <f t="shared" ref="I19" si="339">H19/H$28*100</f>
        <v>0</v>
      </c>
      <c r="J19" s="1">
        <v>3</v>
      </c>
      <c r="K19" s="5">
        <f t="shared" ref="K19" si="340">J19/J$28*100</f>
        <v>1.7142857142857144</v>
      </c>
      <c r="L19" s="1">
        <v>1</v>
      </c>
      <c r="M19" s="5">
        <f t="shared" ref="M19" si="341">L19/L$28*100</f>
        <v>3.125</v>
      </c>
      <c r="N19" s="1">
        <v>1</v>
      </c>
      <c r="O19" s="5">
        <f t="shared" ref="O19" si="342">N19/N$28*100</f>
        <v>4.3478260869565215</v>
      </c>
      <c r="P19" s="1">
        <v>12</v>
      </c>
      <c r="Q19" s="5">
        <f t="shared" ref="Q19" si="343">P19/P$28*100</f>
        <v>4.10958904109589</v>
      </c>
      <c r="R19" s="1">
        <v>1</v>
      </c>
      <c r="S19" s="5">
        <f t="shared" ref="S19" si="344">R19/R$28*100</f>
        <v>0.58139534883720934</v>
      </c>
      <c r="T19" s="1">
        <v>1</v>
      </c>
      <c r="U19" s="5">
        <f t="shared" ref="U19" si="345">T19/T$28*100</f>
        <v>6.25</v>
      </c>
      <c r="V19" s="1">
        <v>0</v>
      </c>
      <c r="W19" s="5">
        <f t="shared" ref="W19" si="346">V19/V$28*100</f>
        <v>0</v>
      </c>
      <c r="X19" s="1">
        <v>16</v>
      </c>
      <c r="Y19" s="5">
        <f t="shared" ref="Y19" si="347">X19/X$28*100</f>
        <v>7.0796460176991154</v>
      </c>
      <c r="Z19" s="15">
        <v>0</v>
      </c>
      <c r="AA19" s="5">
        <f t="shared" ref="AA19" si="348">Z19/Z$28*100</f>
        <v>0</v>
      </c>
      <c r="AB19" s="1">
        <v>0</v>
      </c>
      <c r="AC19" s="5">
        <f t="shared" ref="AC19" si="349">AB19/AB$28*100</f>
        <v>0</v>
      </c>
      <c r="AD19" s="1">
        <v>2</v>
      </c>
      <c r="AE19" s="5">
        <f t="shared" ref="AE19" si="350">AD19/AD$28*100</f>
        <v>7.6923076923076925</v>
      </c>
      <c r="AF19" s="1">
        <v>105</v>
      </c>
      <c r="AG19" s="5">
        <f t="shared" ref="AG19" si="351">AF19/AF$28*100</f>
        <v>3.8688282977155493</v>
      </c>
      <c r="AH19" s="1">
        <v>8</v>
      </c>
      <c r="AI19" s="5">
        <f t="shared" ref="AI19" si="352">AH19/AH$28*100</f>
        <v>4.6783625730994149</v>
      </c>
      <c r="AJ19" s="1">
        <v>33</v>
      </c>
      <c r="AK19" s="5">
        <f t="shared" ref="AK19" si="353">AJ19/AJ$28*100</f>
        <v>4.0740740740740744</v>
      </c>
      <c r="AL19" s="1">
        <v>1</v>
      </c>
      <c r="AM19" s="5">
        <f t="shared" ref="AM19" si="354">AL19/AL$28*100</f>
        <v>0.70921985815602839</v>
      </c>
      <c r="AN19" s="1">
        <v>1</v>
      </c>
      <c r="AO19" s="5">
        <f t="shared" ref="AO19" si="355">AN19/AN$28*100</f>
        <v>2.5641025641025639</v>
      </c>
      <c r="AP19" s="1">
        <v>1</v>
      </c>
      <c r="AQ19" s="5">
        <f t="shared" ref="AQ19" si="356">AP19/AP$28*100</f>
        <v>2.8571428571428572</v>
      </c>
      <c r="AR19" s="1">
        <v>2</v>
      </c>
      <c r="AS19" s="5">
        <f t="shared" ref="AS19" si="357">AR19/AR$28*100</f>
        <v>2.1739130434782608</v>
      </c>
      <c r="AT19" s="15">
        <v>0</v>
      </c>
      <c r="AU19" s="5">
        <f t="shared" ref="AU19" si="358">AT19/AT$28*100</f>
        <v>0</v>
      </c>
      <c r="AV19" s="1">
        <v>0</v>
      </c>
      <c r="AW19" s="5">
        <f t="shared" ref="AW19" si="359">AV19/AV$28*100</f>
        <v>0</v>
      </c>
      <c r="AX19" s="1">
        <v>2</v>
      </c>
      <c r="AY19" s="5">
        <f t="shared" ref="AY19" si="360">AX19/AX$28*100</f>
        <v>9.5238095238095237</v>
      </c>
      <c r="AZ19" s="15">
        <f t="shared" si="24"/>
        <v>205</v>
      </c>
      <c r="BA19" s="5">
        <f t="shared" ref="BA19" si="361">AZ19/AZ$28*100</f>
        <v>3.6817528735632181</v>
      </c>
    </row>
    <row r="20" spans="1:53" ht="31.5" x14ac:dyDescent="0.25">
      <c r="A20" s="29" t="s">
        <v>109</v>
      </c>
      <c r="B20" s="1">
        <v>3</v>
      </c>
      <c r="C20" s="5">
        <f t="shared" si="0"/>
        <v>3.9473684210526314</v>
      </c>
      <c r="D20" s="1">
        <v>3</v>
      </c>
      <c r="E20" s="5">
        <f t="shared" si="0"/>
        <v>3.4482758620689653</v>
      </c>
      <c r="F20" s="1">
        <v>14</v>
      </c>
      <c r="G20" s="5">
        <f t="shared" ref="G20" si="362">F20/F$28*100</f>
        <v>4.1420118343195274</v>
      </c>
      <c r="H20" s="1">
        <v>0</v>
      </c>
      <c r="I20" s="5">
        <f t="shared" ref="I20" si="363">H20/H$28*100</f>
        <v>0</v>
      </c>
      <c r="J20" s="1">
        <v>3</v>
      </c>
      <c r="K20" s="5">
        <f t="shared" ref="K20" si="364">J20/J$28*100</f>
        <v>1.7142857142857144</v>
      </c>
      <c r="L20" s="1">
        <v>0</v>
      </c>
      <c r="M20" s="5">
        <f t="shared" ref="M20" si="365">L20/L$28*100</f>
        <v>0</v>
      </c>
      <c r="N20" s="1">
        <v>0</v>
      </c>
      <c r="O20" s="5">
        <f t="shared" ref="O20" si="366">N20/N$28*100</f>
        <v>0</v>
      </c>
      <c r="P20" s="1">
        <v>7</v>
      </c>
      <c r="Q20" s="5">
        <f t="shared" ref="Q20" si="367">P20/P$28*100</f>
        <v>2.3972602739726026</v>
      </c>
      <c r="R20" s="1">
        <v>4</v>
      </c>
      <c r="S20" s="5">
        <f t="shared" ref="S20" si="368">R20/R$28*100</f>
        <v>2.3255813953488373</v>
      </c>
      <c r="T20" s="1">
        <v>1</v>
      </c>
      <c r="U20" s="5">
        <f t="shared" ref="U20" si="369">T20/T$28*100</f>
        <v>6.25</v>
      </c>
      <c r="V20" s="1">
        <v>0</v>
      </c>
      <c r="W20" s="5">
        <f t="shared" ref="W20" si="370">V20/V$28*100</f>
        <v>0</v>
      </c>
      <c r="X20" s="1">
        <v>20</v>
      </c>
      <c r="Y20" s="5">
        <f t="shared" ref="Y20" si="371">X20/X$28*100</f>
        <v>8.8495575221238933</v>
      </c>
      <c r="Z20" s="15">
        <v>0</v>
      </c>
      <c r="AA20" s="5">
        <f t="shared" ref="AA20" si="372">Z20/Z$28*100</f>
        <v>0</v>
      </c>
      <c r="AB20" s="1">
        <v>2</v>
      </c>
      <c r="AC20" s="5">
        <f t="shared" ref="AC20" si="373">AB20/AB$28*100</f>
        <v>3.6363636363636362</v>
      </c>
      <c r="AD20" s="1">
        <v>4</v>
      </c>
      <c r="AE20" s="5">
        <f t="shared" ref="AE20" si="374">AD20/AD$28*100</f>
        <v>15.384615384615385</v>
      </c>
      <c r="AF20" s="1">
        <v>89</v>
      </c>
      <c r="AG20" s="5">
        <f t="shared" ref="AG20" si="375">AF20/AF$28*100</f>
        <v>3.2792925571112748</v>
      </c>
      <c r="AH20" s="1">
        <v>6</v>
      </c>
      <c r="AI20" s="5">
        <f t="shared" ref="AI20" si="376">AH20/AH$28*100</f>
        <v>3.5087719298245612</v>
      </c>
      <c r="AJ20" s="1">
        <v>28</v>
      </c>
      <c r="AK20" s="5">
        <f t="shared" ref="AK20" si="377">AJ20/AJ$28*100</f>
        <v>3.4567901234567899</v>
      </c>
      <c r="AL20" s="1">
        <v>3</v>
      </c>
      <c r="AM20" s="5">
        <f t="shared" ref="AM20" si="378">AL20/AL$28*100</f>
        <v>2.1276595744680851</v>
      </c>
      <c r="AN20" s="1">
        <v>1</v>
      </c>
      <c r="AO20" s="5">
        <f t="shared" ref="AO20" si="379">AN20/AN$28*100</f>
        <v>2.5641025641025639</v>
      </c>
      <c r="AP20" s="1">
        <v>1</v>
      </c>
      <c r="AQ20" s="5">
        <f t="shared" ref="AQ20" si="380">AP20/AP$28*100</f>
        <v>2.8571428571428572</v>
      </c>
      <c r="AR20" s="1">
        <v>7</v>
      </c>
      <c r="AS20" s="5">
        <f t="shared" ref="AS20" si="381">AR20/AR$28*100</f>
        <v>7.608695652173914</v>
      </c>
      <c r="AT20" s="15">
        <v>1</v>
      </c>
      <c r="AU20" s="5">
        <f t="shared" ref="AU20" si="382">AT20/AT$28*100</f>
        <v>20</v>
      </c>
      <c r="AV20" s="1">
        <v>0</v>
      </c>
      <c r="AW20" s="5">
        <f t="shared" ref="AW20" si="383">AV20/AV$28*100</f>
        <v>0</v>
      </c>
      <c r="AX20" s="1">
        <v>2</v>
      </c>
      <c r="AY20" s="5">
        <f t="shared" ref="AY20" si="384">AX20/AX$28*100</f>
        <v>9.5238095238095237</v>
      </c>
      <c r="AZ20" s="15">
        <f t="shared" si="24"/>
        <v>199</v>
      </c>
      <c r="BA20" s="5">
        <f t="shared" ref="BA20" si="385">AZ20/AZ$28*100</f>
        <v>3.5739942528735638</v>
      </c>
    </row>
    <row r="21" spans="1:53" ht="31.5" x14ac:dyDescent="0.25">
      <c r="A21" s="29" t="s">
        <v>110</v>
      </c>
      <c r="B21" s="1">
        <v>0</v>
      </c>
      <c r="C21" s="5">
        <f t="shared" si="0"/>
        <v>0</v>
      </c>
      <c r="D21" s="1">
        <v>3</v>
      </c>
      <c r="E21" s="5">
        <f t="shared" si="0"/>
        <v>3.4482758620689653</v>
      </c>
      <c r="F21" s="1">
        <v>11</v>
      </c>
      <c r="G21" s="5">
        <f t="shared" ref="G21" si="386">F21/F$28*100</f>
        <v>3.2544378698224854</v>
      </c>
      <c r="H21" s="1">
        <v>0</v>
      </c>
      <c r="I21" s="5">
        <f t="shared" ref="I21" si="387">H21/H$28*100</f>
        <v>0</v>
      </c>
      <c r="J21" s="1">
        <v>4</v>
      </c>
      <c r="K21" s="5">
        <f t="shared" ref="K21" si="388">J21/J$28*100</f>
        <v>2.2857142857142856</v>
      </c>
      <c r="L21" s="1">
        <v>3</v>
      </c>
      <c r="M21" s="5">
        <f t="shared" ref="M21" si="389">L21/L$28*100</f>
        <v>9.375</v>
      </c>
      <c r="N21" s="1">
        <v>2</v>
      </c>
      <c r="O21" s="5">
        <f t="shared" ref="O21" si="390">N21/N$28*100</f>
        <v>8.695652173913043</v>
      </c>
      <c r="P21" s="1">
        <v>8</v>
      </c>
      <c r="Q21" s="5">
        <f t="shared" ref="Q21" si="391">P21/P$28*100</f>
        <v>2.7397260273972601</v>
      </c>
      <c r="R21" s="1">
        <v>2</v>
      </c>
      <c r="S21" s="5">
        <f t="shared" ref="S21" si="392">R21/R$28*100</f>
        <v>1.1627906976744187</v>
      </c>
      <c r="T21" s="1">
        <v>0</v>
      </c>
      <c r="U21" s="5">
        <f t="shared" ref="U21" si="393">T21/T$28*100</f>
        <v>0</v>
      </c>
      <c r="V21" s="1">
        <v>1</v>
      </c>
      <c r="W21" s="5">
        <f t="shared" ref="W21" si="394">V21/V$28*100</f>
        <v>12.5</v>
      </c>
      <c r="X21" s="1">
        <v>6</v>
      </c>
      <c r="Y21" s="5">
        <f t="shared" ref="Y21" si="395">X21/X$28*100</f>
        <v>2.6548672566371683</v>
      </c>
      <c r="Z21" s="15">
        <v>2</v>
      </c>
      <c r="AA21" s="5">
        <f t="shared" ref="AA21" si="396">Z21/Z$28*100</f>
        <v>40</v>
      </c>
      <c r="AB21" s="1">
        <v>1</v>
      </c>
      <c r="AC21" s="5">
        <f t="shared" ref="AC21" si="397">AB21/AB$28*100</f>
        <v>1.8181818181818181</v>
      </c>
      <c r="AD21" s="1">
        <v>0</v>
      </c>
      <c r="AE21" s="5">
        <f t="shared" ref="AE21" si="398">AD21/AD$28*100</f>
        <v>0</v>
      </c>
      <c r="AF21" s="1">
        <v>121</v>
      </c>
      <c r="AG21" s="5">
        <f t="shared" ref="AG21" si="399">AF21/AF$28*100</f>
        <v>4.4583640383198233</v>
      </c>
      <c r="AH21" s="1">
        <v>8</v>
      </c>
      <c r="AI21" s="5">
        <f t="shared" ref="AI21" si="400">AH21/AH$28*100</f>
        <v>4.6783625730994149</v>
      </c>
      <c r="AJ21" s="1">
        <v>26</v>
      </c>
      <c r="AK21" s="5">
        <f t="shared" ref="AK21" si="401">AJ21/AJ$28*100</f>
        <v>3.2098765432098766</v>
      </c>
      <c r="AL21" s="1">
        <v>6</v>
      </c>
      <c r="AM21" s="5">
        <f t="shared" ref="AM21" si="402">AL21/AL$28*100</f>
        <v>4.2553191489361701</v>
      </c>
      <c r="AN21" s="1">
        <v>0</v>
      </c>
      <c r="AO21" s="5">
        <f t="shared" ref="AO21" si="403">AN21/AN$28*100</f>
        <v>0</v>
      </c>
      <c r="AP21" s="1">
        <v>1</v>
      </c>
      <c r="AQ21" s="5">
        <f t="shared" ref="AQ21" si="404">AP21/AP$28*100</f>
        <v>2.8571428571428572</v>
      </c>
      <c r="AR21" s="1">
        <v>1</v>
      </c>
      <c r="AS21" s="5">
        <f t="shared" ref="AS21" si="405">AR21/AR$28*100</f>
        <v>1.0869565217391304</v>
      </c>
      <c r="AT21" s="15">
        <v>0</v>
      </c>
      <c r="AU21" s="5">
        <f t="shared" ref="AU21" si="406">AT21/AT$28*100</f>
        <v>0</v>
      </c>
      <c r="AV21" s="1">
        <v>0</v>
      </c>
      <c r="AW21" s="5">
        <f t="shared" ref="AW21" si="407">AV21/AV$28*100</f>
        <v>0</v>
      </c>
      <c r="AX21" s="1">
        <v>1</v>
      </c>
      <c r="AY21" s="5">
        <f t="shared" ref="AY21" si="408">AX21/AX$28*100</f>
        <v>4.7619047619047619</v>
      </c>
      <c r="AZ21" s="15">
        <f t="shared" si="24"/>
        <v>207</v>
      </c>
      <c r="BA21" s="5">
        <f t="shared" ref="BA21" si="409">AZ21/AZ$28*100</f>
        <v>3.7176724137931036</v>
      </c>
    </row>
    <row r="22" spans="1:53" ht="31.5" x14ac:dyDescent="0.25">
      <c r="A22" s="29" t="s">
        <v>111</v>
      </c>
      <c r="B22" s="1">
        <v>4</v>
      </c>
      <c r="C22" s="5">
        <f t="shared" si="0"/>
        <v>5.2631578947368416</v>
      </c>
      <c r="D22" s="1">
        <v>4</v>
      </c>
      <c r="E22" s="5">
        <f t="shared" si="0"/>
        <v>4.5977011494252871</v>
      </c>
      <c r="F22" s="1">
        <v>8</v>
      </c>
      <c r="G22" s="5">
        <f t="shared" ref="G22" si="410">F22/F$28*100</f>
        <v>2.3668639053254439</v>
      </c>
      <c r="H22" s="1">
        <v>0</v>
      </c>
      <c r="I22" s="5">
        <f t="shared" ref="I22" si="411">H22/H$28*100</f>
        <v>0</v>
      </c>
      <c r="J22" s="1">
        <v>3</v>
      </c>
      <c r="K22" s="5">
        <f t="shared" ref="K22" si="412">J22/J$28*100</f>
        <v>1.7142857142857144</v>
      </c>
      <c r="L22" s="1">
        <v>0</v>
      </c>
      <c r="M22" s="5">
        <f t="shared" ref="M22" si="413">L22/L$28*100</f>
        <v>0</v>
      </c>
      <c r="N22" s="1">
        <v>1</v>
      </c>
      <c r="O22" s="5">
        <f t="shared" ref="O22" si="414">N22/N$28*100</f>
        <v>4.3478260869565215</v>
      </c>
      <c r="P22" s="1">
        <v>9</v>
      </c>
      <c r="Q22" s="5">
        <f t="shared" ref="Q22" si="415">P22/P$28*100</f>
        <v>3.0821917808219177</v>
      </c>
      <c r="R22" s="1">
        <v>2</v>
      </c>
      <c r="S22" s="5">
        <f t="shared" ref="S22" si="416">R22/R$28*100</f>
        <v>1.1627906976744187</v>
      </c>
      <c r="T22" s="1">
        <v>0</v>
      </c>
      <c r="U22" s="5">
        <f t="shared" ref="U22" si="417">T22/T$28*100</f>
        <v>0</v>
      </c>
      <c r="V22" s="1">
        <v>0</v>
      </c>
      <c r="W22" s="5">
        <f t="shared" ref="W22" si="418">V22/V$28*100</f>
        <v>0</v>
      </c>
      <c r="X22" s="1">
        <v>15</v>
      </c>
      <c r="Y22" s="5">
        <f t="shared" ref="Y22" si="419">X22/X$28*100</f>
        <v>6.6371681415929213</v>
      </c>
      <c r="Z22" s="15">
        <v>0</v>
      </c>
      <c r="AA22" s="5">
        <f t="shared" ref="AA22" si="420">Z22/Z$28*100</f>
        <v>0</v>
      </c>
      <c r="AB22" s="1">
        <v>2</v>
      </c>
      <c r="AC22" s="5">
        <f t="shared" ref="AC22" si="421">AB22/AB$28*100</f>
        <v>3.6363636363636362</v>
      </c>
      <c r="AD22" s="1">
        <v>0</v>
      </c>
      <c r="AE22" s="5">
        <f t="shared" ref="AE22" si="422">AD22/AD$28*100</f>
        <v>0</v>
      </c>
      <c r="AF22" s="1">
        <v>90</v>
      </c>
      <c r="AG22" s="5">
        <f t="shared" ref="AG22" si="423">AF22/AF$28*100</f>
        <v>3.316138540899042</v>
      </c>
      <c r="AH22" s="1">
        <v>6</v>
      </c>
      <c r="AI22" s="5">
        <f t="shared" ref="AI22" si="424">AH22/AH$28*100</f>
        <v>3.5087719298245612</v>
      </c>
      <c r="AJ22" s="1">
        <v>27</v>
      </c>
      <c r="AK22" s="5">
        <f t="shared" ref="AK22" si="425">AJ22/AJ$28*100</f>
        <v>3.3333333333333335</v>
      </c>
      <c r="AL22" s="1">
        <v>2</v>
      </c>
      <c r="AM22" s="5">
        <f t="shared" ref="AM22" si="426">AL22/AL$28*100</f>
        <v>1.4184397163120568</v>
      </c>
      <c r="AN22" s="1">
        <v>3</v>
      </c>
      <c r="AO22" s="5">
        <f t="shared" ref="AO22" si="427">AN22/AN$28*100</f>
        <v>7.6923076923076925</v>
      </c>
      <c r="AP22" s="1">
        <v>2</v>
      </c>
      <c r="AQ22" s="5">
        <f t="shared" ref="AQ22" si="428">AP22/AP$28*100</f>
        <v>5.7142857142857144</v>
      </c>
      <c r="AR22" s="1">
        <v>4</v>
      </c>
      <c r="AS22" s="5">
        <f t="shared" ref="AS22" si="429">AR22/AR$28*100</f>
        <v>4.3478260869565215</v>
      </c>
      <c r="AT22" s="15">
        <v>0</v>
      </c>
      <c r="AU22" s="5">
        <f t="shared" ref="AU22" si="430">AT22/AT$28*100</f>
        <v>0</v>
      </c>
      <c r="AV22" s="1">
        <v>0</v>
      </c>
      <c r="AW22" s="5">
        <f t="shared" ref="AW22" si="431">AV22/AV$28*100</f>
        <v>0</v>
      </c>
      <c r="AX22" s="1">
        <v>1</v>
      </c>
      <c r="AY22" s="5">
        <f t="shared" ref="AY22" si="432">AX22/AX$28*100</f>
        <v>4.7619047619047619</v>
      </c>
      <c r="AZ22" s="15">
        <f t="shared" si="24"/>
        <v>183</v>
      </c>
      <c r="BA22" s="5">
        <f t="shared" ref="BA22" si="433">AZ22/AZ$28*100</f>
        <v>3.2866379310344827</v>
      </c>
    </row>
    <row r="23" spans="1:53" ht="31.5" x14ac:dyDescent="0.25">
      <c r="A23" s="29" t="s">
        <v>112</v>
      </c>
      <c r="B23" s="1">
        <v>2</v>
      </c>
      <c r="C23" s="5">
        <f t="shared" si="0"/>
        <v>2.6315789473684208</v>
      </c>
      <c r="D23" s="1">
        <v>4</v>
      </c>
      <c r="E23" s="5">
        <f t="shared" si="0"/>
        <v>4.5977011494252871</v>
      </c>
      <c r="F23" s="1">
        <v>4</v>
      </c>
      <c r="G23" s="5">
        <f t="shared" ref="G23" si="434">F23/F$28*100</f>
        <v>1.1834319526627219</v>
      </c>
      <c r="H23" s="1">
        <v>0</v>
      </c>
      <c r="I23" s="5">
        <f t="shared" ref="I23" si="435">H23/H$28*100</f>
        <v>0</v>
      </c>
      <c r="J23" s="1">
        <v>5</v>
      </c>
      <c r="K23" s="5">
        <f t="shared" ref="K23" si="436">J23/J$28*100</f>
        <v>2.8571428571428572</v>
      </c>
      <c r="L23" s="1">
        <v>0</v>
      </c>
      <c r="M23" s="5">
        <f t="shared" ref="M23" si="437">L23/L$28*100</f>
        <v>0</v>
      </c>
      <c r="N23" s="1">
        <v>0</v>
      </c>
      <c r="O23" s="5">
        <f t="shared" ref="O23" si="438">N23/N$28*100</f>
        <v>0</v>
      </c>
      <c r="P23" s="1">
        <v>6</v>
      </c>
      <c r="Q23" s="5">
        <f t="shared" ref="Q23" si="439">P23/P$28*100</f>
        <v>2.054794520547945</v>
      </c>
      <c r="R23" s="1">
        <v>6</v>
      </c>
      <c r="S23" s="5">
        <f t="shared" ref="S23" si="440">R23/R$28*100</f>
        <v>3.4883720930232558</v>
      </c>
      <c r="T23" s="1">
        <v>1</v>
      </c>
      <c r="U23" s="5">
        <f t="shared" ref="U23" si="441">T23/T$28*100</f>
        <v>6.25</v>
      </c>
      <c r="V23" s="1">
        <v>0</v>
      </c>
      <c r="W23" s="5">
        <f t="shared" ref="W23" si="442">V23/V$28*100</f>
        <v>0</v>
      </c>
      <c r="X23" s="1">
        <v>8</v>
      </c>
      <c r="Y23" s="5">
        <f t="shared" ref="Y23" si="443">X23/X$28*100</f>
        <v>3.5398230088495577</v>
      </c>
      <c r="Z23" s="15">
        <v>1</v>
      </c>
      <c r="AA23" s="5">
        <f t="shared" ref="AA23" si="444">Z23/Z$28*100</f>
        <v>20</v>
      </c>
      <c r="AB23" s="1">
        <v>0</v>
      </c>
      <c r="AC23" s="5">
        <f t="shared" ref="AC23" si="445">AB23/AB$28*100</f>
        <v>0</v>
      </c>
      <c r="AD23" s="1">
        <v>1</v>
      </c>
      <c r="AE23" s="5">
        <f t="shared" ref="AE23" si="446">AD23/AD$28*100</f>
        <v>3.8461538461538463</v>
      </c>
      <c r="AF23" s="1">
        <v>108</v>
      </c>
      <c r="AG23" s="5">
        <f t="shared" ref="AG23" si="447">AF23/AF$28*100</f>
        <v>3.9793662490788502</v>
      </c>
      <c r="AH23" s="1">
        <v>2</v>
      </c>
      <c r="AI23" s="5">
        <f t="shared" ref="AI23" si="448">AH23/AH$28*100</f>
        <v>1.1695906432748537</v>
      </c>
      <c r="AJ23" s="1">
        <v>31</v>
      </c>
      <c r="AK23" s="5">
        <f t="shared" ref="AK23" si="449">AJ23/AJ$28*100</f>
        <v>3.8271604938271606</v>
      </c>
      <c r="AL23" s="1">
        <v>6</v>
      </c>
      <c r="AM23" s="5">
        <f t="shared" ref="AM23" si="450">AL23/AL$28*100</f>
        <v>4.2553191489361701</v>
      </c>
      <c r="AN23" s="1">
        <v>0</v>
      </c>
      <c r="AO23" s="5">
        <f t="shared" ref="AO23" si="451">AN23/AN$28*100</f>
        <v>0</v>
      </c>
      <c r="AP23" s="1">
        <v>2</v>
      </c>
      <c r="AQ23" s="5">
        <f t="shared" ref="AQ23" si="452">AP23/AP$28*100</f>
        <v>5.7142857142857144</v>
      </c>
      <c r="AR23" s="1">
        <v>2</v>
      </c>
      <c r="AS23" s="5">
        <f t="shared" ref="AS23" si="453">AR23/AR$28*100</f>
        <v>2.1739130434782608</v>
      </c>
      <c r="AT23" s="15">
        <v>0</v>
      </c>
      <c r="AU23" s="5">
        <f t="shared" ref="AU23" si="454">AT23/AT$28*100</f>
        <v>0</v>
      </c>
      <c r="AV23" s="1">
        <v>0</v>
      </c>
      <c r="AW23" s="5">
        <f t="shared" ref="AW23" si="455">AV23/AV$28*100</f>
        <v>0</v>
      </c>
      <c r="AX23" s="1">
        <v>1</v>
      </c>
      <c r="AY23" s="5">
        <f t="shared" ref="AY23" si="456">AX23/AX$28*100</f>
        <v>4.7619047619047619</v>
      </c>
      <c r="AZ23" s="15">
        <f t="shared" si="24"/>
        <v>190</v>
      </c>
      <c r="BA23" s="5">
        <f t="shared" ref="BA23" si="457">AZ23/AZ$28*100</f>
        <v>3.4123563218390807</v>
      </c>
    </row>
    <row r="24" spans="1:53" ht="31.5" x14ac:dyDescent="0.25">
      <c r="A24" s="29" t="s">
        <v>113</v>
      </c>
      <c r="B24" s="1">
        <v>2</v>
      </c>
      <c r="C24" s="5">
        <f t="shared" si="0"/>
        <v>2.6315789473684208</v>
      </c>
      <c r="D24" s="1">
        <v>4</v>
      </c>
      <c r="E24" s="5">
        <f t="shared" si="0"/>
        <v>4.5977011494252871</v>
      </c>
      <c r="F24" s="1">
        <v>12</v>
      </c>
      <c r="G24" s="5">
        <f t="shared" ref="G24" si="458">F24/F$28*100</f>
        <v>3.5502958579881656</v>
      </c>
      <c r="H24" s="1">
        <v>0</v>
      </c>
      <c r="I24" s="5">
        <f t="shared" ref="I24" si="459">H24/H$28*100</f>
        <v>0</v>
      </c>
      <c r="J24" s="1">
        <v>6</v>
      </c>
      <c r="K24" s="5">
        <f t="shared" ref="K24" si="460">J24/J$28*100</f>
        <v>3.4285714285714288</v>
      </c>
      <c r="L24" s="1">
        <v>1</v>
      </c>
      <c r="M24" s="5">
        <f t="shared" ref="M24" si="461">L24/L$28*100</f>
        <v>3.125</v>
      </c>
      <c r="N24" s="1">
        <v>0</v>
      </c>
      <c r="O24" s="5">
        <f t="shared" ref="O24" si="462">N24/N$28*100</f>
        <v>0</v>
      </c>
      <c r="P24" s="1">
        <v>10</v>
      </c>
      <c r="Q24" s="5">
        <f t="shared" ref="Q24" si="463">P24/P$28*100</f>
        <v>3.4246575342465753</v>
      </c>
      <c r="R24" s="1">
        <v>2</v>
      </c>
      <c r="S24" s="5">
        <f t="shared" ref="S24" si="464">R24/R$28*100</f>
        <v>1.1627906976744187</v>
      </c>
      <c r="T24" s="1">
        <v>0</v>
      </c>
      <c r="U24" s="5">
        <f t="shared" ref="U24" si="465">T24/T$28*100</f>
        <v>0</v>
      </c>
      <c r="V24" s="1">
        <v>0</v>
      </c>
      <c r="W24" s="5">
        <f t="shared" ref="W24" si="466">V24/V$28*100</f>
        <v>0</v>
      </c>
      <c r="X24" s="1">
        <v>4</v>
      </c>
      <c r="Y24" s="5">
        <f t="shared" ref="Y24" si="467">X24/X$28*100</f>
        <v>1.7699115044247788</v>
      </c>
      <c r="Z24" s="15">
        <v>0</v>
      </c>
      <c r="AA24" s="5">
        <f t="shared" ref="AA24" si="468">Z24/Z$28*100</f>
        <v>0</v>
      </c>
      <c r="AB24" s="1">
        <v>4</v>
      </c>
      <c r="AC24" s="5">
        <f t="shared" ref="AC24" si="469">AB24/AB$28*100</f>
        <v>7.2727272727272725</v>
      </c>
      <c r="AD24" s="1">
        <v>0</v>
      </c>
      <c r="AE24" s="5">
        <f t="shared" ref="AE24" si="470">AD24/AD$28*100</f>
        <v>0</v>
      </c>
      <c r="AF24" s="1">
        <v>89</v>
      </c>
      <c r="AG24" s="5">
        <f t="shared" ref="AG24" si="471">AF24/AF$28*100</f>
        <v>3.2792925571112748</v>
      </c>
      <c r="AH24" s="1">
        <v>2</v>
      </c>
      <c r="AI24" s="5">
        <f t="shared" ref="AI24" si="472">AH24/AH$28*100</f>
        <v>1.1695906432748537</v>
      </c>
      <c r="AJ24" s="1">
        <v>22</v>
      </c>
      <c r="AK24" s="5">
        <f t="shared" ref="AK24" si="473">AJ24/AJ$28*100</f>
        <v>2.7160493827160495</v>
      </c>
      <c r="AL24" s="1">
        <v>2</v>
      </c>
      <c r="AM24" s="5">
        <f t="shared" ref="AM24" si="474">AL24/AL$28*100</f>
        <v>1.4184397163120568</v>
      </c>
      <c r="AN24" s="1">
        <v>2</v>
      </c>
      <c r="AO24" s="5">
        <f t="shared" ref="AO24" si="475">AN24/AN$28*100</f>
        <v>5.1282051282051277</v>
      </c>
      <c r="AP24" s="1">
        <v>1</v>
      </c>
      <c r="AQ24" s="5">
        <f t="shared" ref="AQ24" si="476">AP24/AP$28*100</f>
        <v>2.8571428571428572</v>
      </c>
      <c r="AR24" s="1">
        <v>5</v>
      </c>
      <c r="AS24" s="5">
        <f t="shared" ref="AS24" si="477">AR24/AR$28*100</f>
        <v>5.4347826086956523</v>
      </c>
      <c r="AT24" s="15">
        <v>1</v>
      </c>
      <c r="AU24" s="5">
        <f t="shared" ref="AU24" si="478">AT24/AT$28*100</f>
        <v>20</v>
      </c>
      <c r="AV24" s="1">
        <v>0</v>
      </c>
      <c r="AW24" s="5">
        <f t="shared" ref="AW24" si="479">AV24/AV$28*100</f>
        <v>0</v>
      </c>
      <c r="AX24" s="1">
        <v>0</v>
      </c>
      <c r="AY24" s="5">
        <f t="shared" ref="AY24" si="480">AX24/AX$28*100</f>
        <v>0</v>
      </c>
      <c r="AZ24" s="15">
        <f t="shared" si="24"/>
        <v>169</v>
      </c>
      <c r="BA24" s="5">
        <f t="shared" ref="BA24" si="481">AZ24/AZ$28*100</f>
        <v>3.0352011494252871</v>
      </c>
    </row>
    <row r="25" spans="1:53" ht="31.5" x14ac:dyDescent="0.25">
      <c r="A25" s="29" t="s">
        <v>114</v>
      </c>
      <c r="B25" s="1">
        <v>3</v>
      </c>
      <c r="C25" s="5">
        <f t="shared" si="0"/>
        <v>3.9473684210526314</v>
      </c>
      <c r="D25" s="1">
        <v>2</v>
      </c>
      <c r="E25" s="5">
        <f t="shared" si="0"/>
        <v>2.2988505747126435</v>
      </c>
      <c r="F25" s="1">
        <v>7</v>
      </c>
      <c r="G25" s="5">
        <f t="shared" ref="G25" si="482">F25/F$28*100</f>
        <v>2.0710059171597637</v>
      </c>
      <c r="H25" s="1">
        <v>1</v>
      </c>
      <c r="I25" s="5">
        <f t="shared" ref="I25" si="483">H25/H$28*100</f>
        <v>20</v>
      </c>
      <c r="J25" s="1">
        <v>10</v>
      </c>
      <c r="K25" s="5">
        <f t="shared" ref="K25" si="484">J25/J$28*100</f>
        <v>5.7142857142857144</v>
      </c>
      <c r="L25" s="1">
        <v>1</v>
      </c>
      <c r="M25" s="5">
        <f t="shared" ref="M25" si="485">L25/L$28*100</f>
        <v>3.125</v>
      </c>
      <c r="N25" s="1">
        <v>2</v>
      </c>
      <c r="O25" s="5">
        <f t="shared" ref="O25" si="486">N25/N$28*100</f>
        <v>8.695652173913043</v>
      </c>
      <c r="P25" s="1">
        <v>12</v>
      </c>
      <c r="Q25" s="5">
        <f t="shared" ref="Q25" si="487">P25/P$28*100</f>
        <v>4.10958904109589</v>
      </c>
      <c r="R25" s="1">
        <v>72</v>
      </c>
      <c r="S25" s="5">
        <f t="shared" ref="S25" si="488">R25/R$28*100</f>
        <v>41.860465116279073</v>
      </c>
      <c r="T25" s="1">
        <v>0</v>
      </c>
      <c r="U25" s="5">
        <f t="shared" ref="U25" si="489">T25/T$28*100</f>
        <v>0</v>
      </c>
      <c r="V25" s="1">
        <v>2</v>
      </c>
      <c r="W25" s="5">
        <f t="shared" ref="W25" si="490">V25/V$28*100</f>
        <v>25</v>
      </c>
      <c r="X25" s="1">
        <v>11</v>
      </c>
      <c r="Y25" s="5">
        <f t="shared" ref="Y25" si="491">X25/X$28*100</f>
        <v>4.8672566371681416</v>
      </c>
      <c r="Z25" s="15">
        <v>0</v>
      </c>
      <c r="AA25" s="5">
        <f t="shared" ref="AA25" si="492">Z25/Z$28*100</f>
        <v>0</v>
      </c>
      <c r="AB25" s="1">
        <v>1</v>
      </c>
      <c r="AC25" s="5">
        <f t="shared" ref="AC25" si="493">AB25/AB$28*100</f>
        <v>1.8181818181818181</v>
      </c>
      <c r="AD25" s="1">
        <v>2</v>
      </c>
      <c r="AE25" s="5">
        <f t="shared" ref="AE25" si="494">AD25/AD$28*100</f>
        <v>7.6923076923076925</v>
      </c>
      <c r="AF25" s="1">
        <v>108</v>
      </c>
      <c r="AG25" s="5">
        <f t="shared" ref="AG25" si="495">AF25/AF$28*100</f>
        <v>3.9793662490788502</v>
      </c>
      <c r="AH25" s="1">
        <v>6</v>
      </c>
      <c r="AI25" s="5">
        <f t="shared" ref="AI25" si="496">AH25/AH$28*100</f>
        <v>3.5087719298245612</v>
      </c>
      <c r="AJ25" s="1">
        <v>27</v>
      </c>
      <c r="AK25" s="5">
        <f t="shared" ref="AK25" si="497">AJ25/AJ$28*100</f>
        <v>3.3333333333333335</v>
      </c>
      <c r="AL25" s="1">
        <v>7</v>
      </c>
      <c r="AM25" s="5">
        <f t="shared" ref="AM25" si="498">AL25/AL$28*100</f>
        <v>4.9645390070921991</v>
      </c>
      <c r="AN25" s="1">
        <v>2</v>
      </c>
      <c r="AO25" s="5">
        <f t="shared" ref="AO25" si="499">AN25/AN$28*100</f>
        <v>5.1282051282051277</v>
      </c>
      <c r="AP25" s="1">
        <v>3</v>
      </c>
      <c r="AQ25" s="5">
        <f t="shared" ref="AQ25" si="500">AP25/AP$28*100</f>
        <v>8.5714285714285712</v>
      </c>
      <c r="AR25" s="1">
        <v>4</v>
      </c>
      <c r="AS25" s="5">
        <f t="shared" ref="AS25" si="501">AR25/AR$28*100</f>
        <v>4.3478260869565215</v>
      </c>
      <c r="AT25" s="15">
        <v>1</v>
      </c>
      <c r="AU25" s="5">
        <f t="shared" ref="AU25" si="502">AT25/AT$28*100</f>
        <v>20</v>
      </c>
      <c r="AV25" s="1">
        <v>0</v>
      </c>
      <c r="AW25" s="5">
        <f t="shared" ref="AW25" si="503">AV25/AV$28*100</f>
        <v>0</v>
      </c>
      <c r="AX25" s="1">
        <v>0</v>
      </c>
      <c r="AY25" s="5">
        <f t="shared" ref="AY25" si="504">AX25/AX$28*100</f>
        <v>0</v>
      </c>
      <c r="AZ25" s="15">
        <f t="shared" si="24"/>
        <v>284</v>
      </c>
      <c r="BA25" s="5">
        <f t="shared" ref="BA25" si="505">AZ25/AZ$28*100</f>
        <v>5.1005747126436782</v>
      </c>
    </row>
    <row r="26" spans="1:53" ht="31.5" x14ac:dyDescent="0.25">
      <c r="A26" s="29" t="s">
        <v>115</v>
      </c>
      <c r="B26" s="1">
        <v>0</v>
      </c>
      <c r="C26" s="5">
        <f t="shared" si="0"/>
        <v>0</v>
      </c>
      <c r="D26" s="1">
        <v>3</v>
      </c>
      <c r="E26" s="5">
        <f t="shared" si="0"/>
        <v>3.4482758620689653</v>
      </c>
      <c r="F26" s="1">
        <v>14</v>
      </c>
      <c r="G26" s="5">
        <f t="shared" ref="G26" si="506">F26/F$28*100</f>
        <v>4.1420118343195274</v>
      </c>
      <c r="H26" s="1">
        <v>0</v>
      </c>
      <c r="I26" s="5">
        <f t="shared" ref="I26" si="507">H26/H$28*100</f>
        <v>0</v>
      </c>
      <c r="J26" s="1">
        <v>9</v>
      </c>
      <c r="K26" s="5">
        <f t="shared" ref="K26" si="508">J26/J$28*100</f>
        <v>5.1428571428571423</v>
      </c>
      <c r="L26" s="1">
        <v>0</v>
      </c>
      <c r="M26" s="5">
        <f t="shared" ref="M26" si="509">L26/L$28*100</f>
        <v>0</v>
      </c>
      <c r="N26" s="1">
        <v>1</v>
      </c>
      <c r="O26" s="5">
        <f t="shared" ref="O26" si="510">N26/N$28*100</f>
        <v>4.3478260869565215</v>
      </c>
      <c r="P26" s="1">
        <v>15</v>
      </c>
      <c r="Q26" s="5">
        <f t="shared" ref="Q26" si="511">P26/P$28*100</f>
        <v>5.1369863013698627</v>
      </c>
      <c r="R26" s="1">
        <v>9</v>
      </c>
      <c r="S26" s="5">
        <f t="shared" ref="S26" si="512">R26/R$28*100</f>
        <v>5.2325581395348841</v>
      </c>
      <c r="T26" s="1">
        <v>0</v>
      </c>
      <c r="U26" s="5">
        <f t="shared" ref="U26" si="513">T26/T$28*100</f>
        <v>0</v>
      </c>
      <c r="V26" s="1">
        <v>1</v>
      </c>
      <c r="W26" s="5">
        <f t="shared" ref="W26" si="514">V26/V$28*100</f>
        <v>12.5</v>
      </c>
      <c r="X26" s="1">
        <v>15</v>
      </c>
      <c r="Y26" s="5">
        <f t="shared" ref="Y26" si="515">X26/X$28*100</f>
        <v>6.6371681415929213</v>
      </c>
      <c r="Z26" s="15">
        <v>0</v>
      </c>
      <c r="AA26" s="5">
        <f t="shared" ref="AA26" si="516">Z26/Z$28*100</f>
        <v>0</v>
      </c>
      <c r="AB26" s="1">
        <v>3</v>
      </c>
      <c r="AC26" s="5">
        <f t="shared" ref="AC26" si="517">AB26/AB$28*100</f>
        <v>5.4545454545454541</v>
      </c>
      <c r="AD26" s="1">
        <v>1</v>
      </c>
      <c r="AE26" s="5">
        <f t="shared" ref="AE26" si="518">AD26/AD$28*100</f>
        <v>3.8461538461538463</v>
      </c>
      <c r="AF26" s="1">
        <v>90</v>
      </c>
      <c r="AG26" s="5">
        <f t="shared" ref="AG26" si="519">AF26/AF$28*100</f>
        <v>3.316138540899042</v>
      </c>
      <c r="AH26" s="1">
        <v>6</v>
      </c>
      <c r="AI26" s="5">
        <f t="shared" ref="AI26" si="520">AH26/AH$28*100</f>
        <v>3.5087719298245612</v>
      </c>
      <c r="AJ26" s="1">
        <v>28</v>
      </c>
      <c r="AK26" s="5">
        <f t="shared" ref="AK26" si="521">AJ26/AJ$28*100</f>
        <v>3.4567901234567899</v>
      </c>
      <c r="AL26" s="1">
        <v>5</v>
      </c>
      <c r="AM26" s="5">
        <f t="shared" ref="AM26" si="522">AL26/AL$28*100</f>
        <v>3.5460992907801421</v>
      </c>
      <c r="AN26" s="1">
        <v>3</v>
      </c>
      <c r="AO26" s="5">
        <f t="shared" ref="AO26" si="523">AN26/AN$28*100</f>
        <v>7.6923076923076925</v>
      </c>
      <c r="AP26" s="1">
        <v>1</v>
      </c>
      <c r="AQ26" s="5">
        <f t="shared" ref="AQ26" si="524">AP26/AP$28*100</f>
        <v>2.8571428571428572</v>
      </c>
      <c r="AR26" s="1">
        <v>5</v>
      </c>
      <c r="AS26" s="5">
        <f t="shared" ref="AS26" si="525">AR26/AR$28*100</f>
        <v>5.4347826086956523</v>
      </c>
      <c r="AT26" s="15">
        <v>0</v>
      </c>
      <c r="AU26" s="5">
        <f t="shared" ref="AU26" si="526">AT26/AT$28*100</f>
        <v>0</v>
      </c>
      <c r="AV26" s="1">
        <v>1</v>
      </c>
      <c r="AW26" s="5">
        <f t="shared" ref="AW26" si="527">AV26/AV$28*100</f>
        <v>25</v>
      </c>
      <c r="AX26" s="1">
        <v>0</v>
      </c>
      <c r="AY26" s="5">
        <f t="shared" ref="AY26" si="528">AX26/AX$28*100</f>
        <v>0</v>
      </c>
      <c r="AZ26" s="15">
        <f t="shared" si="24"/>
        <v>210</v>
      </c>
      <c r="BA26" s="5">
        <f t="shared" ref="BA26" si="529">AZ26/AZ$28*100</f>
        <v>3.771551724137931</v>
      </c>
    </row>
    <row r="27" spans="1:53" ht="31.5" x14ac:dyDescent="0.25">
      <c r="A27" s="29" t="s">
        <v>116</v>
      </c>
      <c r="B27" s="1">
        <v>8</v>
      </c>
      <c r="C27" s="5">
        <f t="shared" si="0"/>
        <v>10.526315789473683</v>
      </c>
      <c r="D27" s="1">
        <v>2</v>
      </c>
      <c r="E27" s="5">
        <f t="shared" si="0"/>
        <v>2.2988505747126435</v>
      </c>
      <c r="F27" s="1">
        <v>8</v>
      </c>
      <c r="G27" s="5">
        <f t="shared" ref="G27" si="530">F27/F$28*100</f>
        <v>2.3668639053254439</v>
      </c>
      <c r="H27" s="1">
        <v>0</v>
      </c>
      <c r="I27" s="5">
        <f t="shared" ref="I27" si="531">H27/H$28*100</f>
        <v>0</v>
      </c>
      <c r="J27" s="1">
        <v>6</v>
      </c>
      <c r="K27" s="5">
        <f t="shared" ref="K27" si="532">J27/J$28*100</f>
        <v>3.4285714285714288</v>
      </c>
      <c r="L27" s="1">
        <v>1</v>
      </c>
      <c r="M27" s="5">
        <f t="shared" ref="M27" si="533">L27/L$28*100</f>
        <v>3.125</v>
      </c>
      <c r="N27" s="1">
        <v>0</v>
      </c>
      <c r="O27" s="5">
        <f t="shared" ref="O27" si="534">N27/N$28*100</f>
        <v>0</v>
      </c>
      <c r="P27" s="1">
        <v>8</v>
      </c>
      <c r="Q27" s="5">
        <f t="shared" ref="Q27" si="535">P27/P$28*100</f>
        <v>2.7397260273972601</v>
      </c>
      <c r="R27" s="1">
        <v>3</v>
      </c>
      <c r="S27" s="5">
        <f t="shared" ref="S27" si="536">R27/R$28*100</f>
        <v>1.7441860465116279</v>
      </c>
      <c r="T27" s="1">
        <v>0</v>
      </c>
      <c r="U27" s="5">
        <f t="shared" ref="U27" si="537">T27/T$28*100</f>
        <v>0</v>
      </c>
      <c r="V27" s="1">
        <v>1</v>
      </c>
      <c r="W27" s="5">
        <f t="shared" ref="W27" si="538">V27/V$28*100</f>
        <v>12.5</v>
      </c>
      <c r="X27" s="1">
        <v>6</v>
      </c>
      <c r="Y27" s="5">
        <f t="shared" ref="Y27" si="539">X27/X$28*100</f>
        <v>2.6548672566371683</v>
      </c>
      <c r="Z27" s="15">
        <v>0</v>
      </c>
      <c r="AA27" s="5">
        <f t="shared" ref="AA27" si="540">Z27/Z$28*100</f>
        <v>0</v>
      </c>
      <c r="AB27" s="1">
        <v>1</v>
      </c>
      <c r="AC27" s="5">
        <f t="shared" ref="AC27" si="541">AB27/AB$28*100</f>
        <v>1.8181818181818181</v>
      </c>
      <c r="AD27" s="1">
        <v>1</v>
      </c>
      <c r="AE27" s="5">
        <f t="shared" ref="AE27" si="542">AD27/AD$28*100</f>
        <v>3.8461538461538463</v>
      </c>
      <c r="AF27" s="1">
        <v>74</v>
      </c>
      <c r="AG27" s="5">
        <f t="shared" ref="AG27" si="543">AF27/AF$28*100</f>
        <v>2.726602800294768</v>
      </c>
      <c r="AH27" s="1">
        <v>2</v>
      </c>
      <c r="AI27" s="5">
        <f t="shared" ref="AI27" si="544">AH27/AH$28*100</f>
        <v>1.1695906432748537</v>
      </c>
      <c r="AJ27" s="1">
        <v>44</v>
      </c>
      <c r="AK27" s="5">
        <f t="shared" ref="AK27" si="545">AJ27/AJ$28*100</f>
        <v>5.4320987654320989</v>
      </c>
      <c r="AL27" s="1">
        <v>5</v>
      </c>
      <c r="AM27" s="5">
        <f t="shared" ref="AM27" si="546">AL27/AL$28*100</f>
        <v>3.5460992907801421</v>
      </c>
      <c r="AN27" s="1">
        <v>1</v>
      </c>
      <c r="AO27" s="5">
        <f t="shared" ref="AO27" si="547">AN27/AN$28*100</f>
        <v>2.5641025641025639</v>
      </c>
      <c r="AP27" s="1">
        <v>1</v>
      </c>
      <c r="AQ27" s="5">
        <f t="shared" ref="AQ27" si="548">AP27/AP$28*100</f>
        <v>2.8571428571428572</v>
      </c>
      <c r="AR27" s="1">
        <v>2</v>
      </c>
      <c r="AS27" s="5">
        <f t="shared" ref="AS27" si="549">AR27/AR$28*100</f>
        <v>2.1739130434782608</v>
      </c>
      <c r="AT27" s="15">
        <v>0</v>
      </c>
      <c r="AU27" s="5">
        <f t="shared" ref="AU27" si="550">AT27/AT$28*100</f>
        <v>0</v>
      </c>
      <c r="AV27" s="1">
        <v>0</v>
      </c>
      <c r="AW27" s="5">
        <f t="shared" ref="AW27" si="551">AV27/AV$28*100</f>
        <v>0</v>
      </c>
      <c r="AX27" s="1">
        <v>2</v>
      </c>
      <c r="AY27" s="5">
        <f t="shared" ref="AY27" si="552">AX27/AX$28*100</f>
        <v>9.5238095238095237</v>
      </c>
      <c r="AZ27" s="15">
        <f t="shared" si="24"/>
        <v>176</v>
      </c>
      <c r="BA27" s="5">
        <f t="shared" ref="BA27" si="553">AZ27/AZ$28*100</f>
        <v>3.1609195402298855</v>
      </c>
    </row>
    <row r="28" spans="1:53" ht="15.75" x14ac:dyDescent="0.25">
      <c r="A28" s="27" t="s">
        <v>9</v>
      </c>
      <c r="B28" s="15">
        <f>SUM(B4:B27)</f>
        <v>76</v>
      </c>
      <c r="C28" s="15">
        <f t="shared" ref="C28:BA28" si="554">SUM(C4:C27)</f>
        <v>99.999999999999986</v>
      </c>
      <c r="D28" s="15">
        <f t="shared" si="554"/>
        <v>87</v>
      </c>
      <c r="E28" s="15">
        <f t="shared" si="554"/>
        <v>100.00000000000003</v>
      </c>
      <c r="F28" s="15">
        <f t="shared" si="554"/>
        <v>338</v>
      </c>
      <c r="G28" s="15">
        <f t="shared" si="554"/>
        <v>100</v>
      </c>
      <c r="H28" s="15">
        <f t="shared" si="554"/>
        <v>5</v>
      </c>
      <c r="I28" s="15">
        <f t="shared" si="554"/>
        <v>100</v>
      </c>
      <c r="J28" s="15">
        <f t="shared" si="554"/>
        <v>175</v>
      </c>
      <c r="K28" s="15">
        <f t="shared" si="554"/>
        <v>99.999999999999986</v>
      </c>
      <c r="L28" s="15">
        <f t="shared" si="554"/>
        <v>32</v>
      </c>
      <c r="M28" s="15">
        <f t="shared" si="554"/>
        <v>100</v>
      </c>
      <c r="N28" s="15">
        <f t="shared" si="554"/>
        <v>23</v>
      </c>
      <c r="O28" s="15">
        <f t="shared" si="554"/>
        <v>99.999999999999986</v>
      </c>
      <c r="P28" s="15">
        <f t="shared" si="554"/>
        <v>292</v>
      </c>
      <c r="Q28" s="15">
        <f t="shared" si="554"/>
        <v>99.999999999999986</v>
      </c>
      <c r="R28" s="15">
        <f t="shared" si="554"/>
        <v>172</v>
      </c>
      <c r="S28" s="15">
        <f t="shared" si="554"/>
        <v>100</v>
      </c>
      <c r="T28" s="15">
        <f t="shared" si="554"/>
        <v>16</v>
      </c>
      <c r="U28" s="15">
        <f t="shared" si="554"/>
        <v>100</v>
      </c>
      <c r="V28" s="15">
        <f t="shared" si="554"/>
        <v>8</v>
      </c>
      <c r="W28" s="15">
        <f t="shared" si="554"/>
        <v>100</v>
      </c>
      <c r="X28" s="15">
        <f t="shared" si="554"/>
        <v>226</v>
      </c>
      <c r="Y28" s="15">
        <f t="shared" si="554"/>
        <v>100</v>
      </c>
      <c r="Z28" s="15">
        <f t="shared" si="554"/>
        <v>5</v>
      </c>
      <c r="AA28" s="15">
        <f t="shared" si="554"/>
        <v>100</v>
      </c>
      <c r="AB28" s="15">
        <f t="shared" si="554"/>
        <v>55</v>
      </c>
      <c r="AC28" s="15">
        <f t="shared" si="554"/>
        <v>99.999999999999972</v>
      </c>
      <c r="AD28" s="15">
        <f t="shared" si="554"/>
        <v>26</v>
      </c>
      <c r="AE28" s="15">
        <f t="shared" si="554"/>
        <v>99.999999999999986</v>
      </c>
      <c r="AF28" s="15">
        <f t="shared" si="554"/>
        <v>2714</v>
      </c>
      <c r="AG28" s="15">
        <f t="shared" si="554"/>
        <v>100.00000000000001</v>
      </c>
      <c r="AH28" s="15">
        <f t="shared" si="554"/>
        <v>171</v>
      </c>
      <c r="AI28" s="15">
        <f t="shared" si="554"/>
        <v>100.00000000000001</v>
      </c>
      <c r="AJ28" s="15">
        <f t="shared" si="554"/>
        <v>810</v>
      </c>
      <c r="AK28" s="15">
        <f t="shared" si="554"/>
        <v>99.999999999999986</v>
      </c>
      <c r="AL28" s="15">
        <f t="shared" si="554"/>
        <v>141</v>
      </c>
      <c r="AM28" s="15">
        <f t="shared" si="554"/>
        <v>100</v>
      </c>
      <c r="AN28" s="15">
        <f t="shared" si="554"/>
        <v>39</v>
      </c>
      <c r="AO28" s="15">
        <f t="shared" si="554"/>
        <v>100</v>
      </c>
      <c r="AP28" s="15">
        <f t="shared" si="554"/>
        <v>35</v>
      </c>
      <c r="AQ28" s="15">
        <f t="shared" si="554"/>
        <v>100</v>
      </c>
      <c r="AR28" s="15">
        <f t="shared" si="554"/>
        <v>92</v>
      </c>
      <c r="AS28" s="15">
        <f t="shared" si="554"/>
        <v>100</v>
      </c>
      <c r="AT28" s="15">
        <f t="shared" si="554"/>
        <v>5</v>
      </c>
      <c r="AU28" s="15">
        <f t="shared" si="554"/>
        <v>100</v>
      </c>
      <c r="AV28" s="15">
        <f t="shared" si="554"/>
        <v>4</v>
      </c>
      <c r="AW28" s="15">
        <f t="shared" si="554"/>
        <v>100</v>
      </c>
      <c r="AX28" s="15">
        <f t="shared" si="554"/>
        <v>21</v>
      </c>
      <c r="AY28" s="15">
        <f t="shared" si="554"/>
        <v>99.999999999999972</v>
      </c>
      <c r="AZ28" s="15">
        <f t="shared" si="554"/>
        <v>5568</v>
      </c>
      <c r="BA28" s="15">
        <f t="shared" si="554"/>
        <v>100</v>
      </c>
    </row>
    <row r="29" spans="1:53" ht="47.25" x14ac:dyDescent="0.25">
      <c r="A29" s="32" t="s">
        <v>16</v>
      </c>
      <c r="B29" s="11" t="s">
        <v>13</v>
      </c>
      <c r="C29" s="4" t="s">
        <v>14</v>
      </c>
      <c r="D29" s="11" t="s">
        <v>13</v>
      </c>
      <c r="E29" s="4" t="s">
        <v>14</v>
      </c>
      <c r="F29" s="11" t="s">
        <v>13</v>
      </c>
      <c r="G29" s="4" t="s">
        <v>14</v>
      </c>
      <c r="H29" s="11" t="s">
        <v>13</v>
      </c>
      <c r="I29" s="4" t="s">
        <v>14</v>
      </c>
      <c r="J29" s="11" t="s">
        <v>13</v>
      </c>
      <c r="K29" s="4" t="s">
        <v>14</v>
      </c>
      <c r="L29" s="11" t="s">
        <v>13</v>
      </c>
      <c r="M29" s="4" t="s">
        <v>14</v>
      </c>
      <c r="N29" s="11" t="s">
        <v>13</v>
      </c>
      <c r="O29" s="4" t="s">
        <v>14</v>
      </c>
      <c r="P29" s="11" t="s">
        <v>13</v>
      </c>
      <c r="Q29" s="4" t="s">
        <v>14</v>
      </c>
      <c r="R29" s="11" t="s">
        <v>13</v>
      </c>
      <c r="S29" s="4" t="s">
        <v>14</v>
      </c>
      <c r="T29" s="11" t="s">
        <v>13</v>
      </c>
      <c r="U29" s="4" t="s">
        <v>14</v>
      </c>
      <c r="V29" s="11" t="s">
        <v>13</v>
      </c>
      <c r="W29" s="4" t="s">
        <v>14</v>
      </c>
      <c r="X29" s="11" t="s">
        <v>13</v>
      </c>
      <c r="Y29" s="4" t="s">
        <v>14</v>
      </c>
      <c r="Z29" s="11" t="s">
        <v>13</v>
      </c>
      <c r="AA29" s="4" t="s">
        <v>14</v>
      </c>
      <c r="AB29" s="11" t="s">
        <v>13</v>
      </c>
      <c r="AC29" s="4" t="s">
        <v>14</v>
      </c>
      <c r="AD29" s="11" t="s">
        <v>13</v>
      </c>
      <c r="AE29" s="4" t="s">
        <v>14</v>
      </c>
      <c r="AF29" s="11" t="s">
        <v>13</v>
      </c>
      <c r="AG29" s="4" t="s">
        <v>14</v>
      </c>
      <c r="AH29" s="11" t="s">
        <v>13</v>
      </c>
      <c r="AI29" s="4" t="s">
        <v>14</v>
      </c>
      <c r="AJ29" s="11" t="s">
        <v>13</v>
      </c>
      <c r="AK29" s="4" t="s">
        <v>14</v>
      </c>
      <c r="AL29" s="11" t="s">
        <v>13</v>
      </c>
      <c r="AM29" s="4" t="s">
        <v>14</v>
      </c>
      <c r="AN29" s="11" t="s">
        <v>13</v>
      </c>
      <c r="AO29" s="4" t="s">
        <v>14</v>
      </c>
      <c r="AP29" s="11" t="s">
        <v>13</v>
      </c>
      <c r="AQ29" s="4" t="s">
        <v>14</v>
      </c>
      <c r="AR29" s="11" t="s">
        <v>13</v>
      </c>
      <c r="AS29" s="4" t="s">
        <v>14</v>
      </c>
      <c r="AT29" s="11" t="s">
        <v>13</v>
      </c>
      <c r="AU29" s="4" t="s">
        <v>14</v>
      </c>
      <c r="AV29" s="11" t="s">
        <v>13</v>
      </c>
      <c r="AW29" s="4" t="s">
        <v>14</v>
      </c>
      <c r="AX29" s="11" t="s">
        <v>13</v>
      </c>
      <c r="AY29" s="4" t="s">
        <v>14</v>
      </c>
      <c r="AZ29" s="11" t="s">
        <v>13</v>
      </c>
      <c r="BA29" s="4" t="s">
        <v>14</v>
      </c>
    </row>
    <row r="30" spans="1:53" ht="15.75" x14ac:dyDescent="0.25">
      <c r="A30" s="27" t="s">
        <v>10</v>
      </c>
      <c r="B30" s="10">
        <f>B28-B31</f>
        <v>68</v>
      </c>
      <c r="C30" s="5">
        <f>B30/B32*100</f>
        <v>89.473684210526315</v>
      </c>
      <c r="D30" s="10">
        <f>D28-D31</f>
        <v>50</v>
      </c>
      <c r="E30" s="5">
        <f>D30/D32*100</f>
        <v>57.47126436781609</v>
      </c>
      <c r="F30" s="10">
        <f>F28-F31</f>
        <v>185</v>
      </c>
      <c r="G30" s="5">
        <f>F30/F32*100</f>
        <v>54.73372781065089</v>
      </c>
      <c r="H30" s="10">
        <f>H28-H31</f>
        <v>5</v>
      </c>
      <c r="I30" s="5">
        <f>H30/H32*100</f>
        <v>100</v>
      </c>
      <c r="J30" s="10">
        <f>J28-J31</f>
        <v>143</v>
      </c>
      <c r="K30" s="5">
        <f>J30/J32*100</f>
        <v>81.714285714285722</v>
      </c>
      <c r="L30" s="10">
        <f>L28-L31</f>
        <v>27</v>
      </c>
      <c r="M30" s="5">
        <f>L30/L32*100</f>
        <v>84.375</v>
      </c>
      <c r="N30" s="10">
        <f>N28-N31</f>
        <v>21</v>
      </c>
      <c r="O30" s="5">
        <f>N30/N32*100</f>
        <v>91.304347826086953</v>
      </c>
      <c r="P30" s="10">
        <f>P28-P31</f>
        <v>269</v>
      </c>
      <c r="Q30" s="5">
        <f>P30/P32*100</f>
        <v>92.123287671232873</v>
      </c>
      <c r="R30" s="10">
        <f>R28-R31</f>
        <v>103</v>
      </c>
      <c r="S30" s="5">
        <f>R30/R32*100</f>
        <v>59.883720930232556</v>
      </c>
      <c r="T30" s="10">
        <f>T28-T31</f>
        <v>14</v>
      </c>
      <c r="U30" s="5">
        <f>T30/T32*100</f>
        <v>87.5</v>
      </c>
      <c r="V30" s="10">
        <f t="shared" ref="V30" si="555">V28-V31</f>
        <v>5</v>
      </c>
      <c r="W30" s="5">
        <f t="shared" ref="W30" si="556">V30/V32*100</f>
        <v>62.5</v>
      </c>
      <c r="X30" s="10">
        <f t="shared" ref="X30" si="557">X28-X31</f>
        <v>161</v>
      </c>
      <c r="Y30" s="5">
        <f t="shared" ref="Y30" si="558">X30/X32*100</f>
        <v>71.238938053097343</v>
      </c>
      <c r="Z30" s="10">
        <f t="shared" ref="Z30" si="559">Z28-Z31</f>
        <v>5</v>
      </c>
      <c r="AA30" s="5">
        <f t="shared" ref="AA30" si="560">Z30/Z32*100</f>
        <v>100</v>
      </c>
      <c r="AB30" s="10">
        <f t="shared" ref="AB30" si="561">AB28-AB31</f>
        <v>38</v>
      </c>
      <c r="AC30" s="5">
        <f t="shared" ref="AC30" si="562">AB30/AB32*100</f>
        <v>69.090909090909093</v>
      </c>
      <c r="AD30" s="10">
        <f t="shared" ref="AD30" si="563">AD28-AD31</f>
        <v>14</v>
      </c>
      <c r="AE30" s="5">
        <f t="shared" ref="AE30" si="564">AD30/AD32*100</f>
        <v>53.846153846153847</v>
      </c>
      <c r="AF30" s="10">
        <f t="shared" ref="AF30" si="565">AF28-AF31</f>
        <v>2206</v>
      </c>
      <c r="AG30" s="5">
        <f t="shared" ref="AG30" si="566">AF30/AF32*100</f>
        <v>81.282240235814299</v>
      </c>
      <c r="AH30" s="10">
        <f t="shared" ref="AH30" si="567">AH28-AH31</f>
        <v>147</v>
      </c>
      <c r="AI30" s="5">
        <f t="shared" ref="AI30" si="568">AH30/AH32*100</f>
        <v>85.964912280701753</v>
      </c>
      <c r="AJ30" s="10">
        <f t="shared" ref="AJ30" si="569">AJ28-AJ31</f>
        <v>687</v>
      </c>
      <c r="AK30" s="5">
        <f t="shared" ref="AK30" si="570">AJ30/AJ32*100</f>
        <v>84.81481481481481</v>
      </c>
      <c r="AL30" s="10">
        <f t="shared" ref="AL30" si="571">AL28-AL31</f>
        <v>98</v>
      </c>
      <c r="AM30" s="5">
        <f t="shared" ref="AM30" si="572">AL30/AL32*100</f>
        <v>69.503546099290787</v>
      </c>
      <c r="AN30" s="10">
        <f t="shared" ref="AN30" si="573">AN28-AN31</f>
        <v>35</v>
      </c>
      <c r="AO30" s="5">
        <f t="shared" ref="AO30" si="574">AN30/AN32*100</f>
        <v>89.743589743589752</v>
      </c>
      <c r="AP30" s="10">
        <f t="shared" ref="AP30" si="575">AP28-AP31</f>
        <v>16</v>
      </c>
      <c r="AQ30" s="5">
        <f t="shared" ref="AQ30" si="576">AP30/AP32*100</f>
        <v>45.714285714285715</v>
      </c>
      <c r="AR30" s="10">
        <f t="shared" ref="AR30" si="577">AR28-AR31</f>
        <v>46</v>
      </c>
      <c r="AS30" s="5">
        <f t="shared" ref="AS30" si="578">AR30/AR32*100</f>
        <v>50</v>
      </c>
      <c r="AT30" s="10">
        <f t="shared" ref="AT30" si="579">AT28-AT31</f>
        <v>3</v>
      </c>
      <c r="AU30" s="5">
        <f t="shared" ref="AU30" si="580">AT30/AT32*100</f>
        <v>60</v>
      </c>
      <c r="AV30" s="10">
        <f t="shared" ref="AV30" si="581">AV28-AV31</f>
        <v>3</v>
      </c>
      <c r="AW30" s="5">
        <v>0</v>
      </c>
      <c r="AX30" s="10">
        <f t="shared" ref="AX30" si="582">AX28-AX31</f>
        <v>19</v>
      </c>
      <c r="AY30" s="5">
        <f t="shared" ref="AY30" si="583">AX30/AX32*100</f>
        <v>90.476190476190482</v>
      </c>
      <c r="AZ30" s="10">
        <f>AZ28-AZ31</f>
        <v>4368</v>
      </c>
      <c r="BA30" s="5">
        <f>AZ30/AZ32*100</f>
        <v>78.448275862068968</v>
      </c>
    </row>
    <row r="31" spans="1:53" ht="15.75" x14ac:dyDescent="0.25">
      <c r="A31" s="11" t="s">
        <v>11</v>
      </c>
      <c r="B31" s="10">
        <v>8</v>
      </c>
      <c r="C31" s="5">
        <f>B31/B32*100</f>
        <v>10.526315789473683</v>
      </c>
      <c r="D31" s="10">
        <v>37</v>
      </c>
      <c r="E31" s="5">
        <f>D31/D32*100</f>
        <v>42.528735632183903</v>
      </c>
      <c r="F31" s="10">
        <f>98+55</f>
        <v>153</v>
      </c>
      <c r="G31" s="5">
        <f>F31/F32*100</f>
        <v>45.26627218934911</v>
      </c>
      <c r="H31" s="10">
        <v>0</v>
      </c>
      <c r="I31" s="5">
        <f>H31/H32*100</f>
        <v>0</v>
      </c>
      <c r="J31" s="10">
        <v>32</v>
      </c>
      <c r="K31" s="5">
        <f>J31/J32*100</f>
        <v>18.285714285714285</v>
      </c>
      <c r="L31" s="10">
        <v>5</v>
      </c>
      <c r="M31" s="5">
        <f>L31/L32*100</f>
        <v>15.625</v>
      </c>
      <c r="N31" s="10">
        <v>2</v>
      </c>
      <c r="O31" s="5">
        <f>N31/N32*100</f>
        <v>8.695652173913043</v>
      </c>
      <c r="P31" s="10">
        <v>23</v>
      </c>
      <c r="Q31" s="5">
        <f>P31/P32*100</f>
        <v>7.8767123287671232</v>
      </c>
      <c r="R31" s="10">
        <f>27+42</f>
        <v>69</v>
      </c>
      <c r="S31" s="5">
        <f>R31/R32*100</f>
        <v>40.116279069767444</v>
      </c>
      <c r="T31" s="10">
        <v>2</v>
      </c>
      <c r="U31" s="5">
        <f>T31/T32*100</f>
        <v>12.5</v>
      </c>
      <c r="V31" s="10">
        <v>3</v>
      </c>
      <c r="W31" s="5">
        <f t="shared" ref="W31" si="584">V31/V32*100</f>
        <v>37.5</v>
      </c>
      <c r="X31" s="10">
        <f>26+39</f>
        <v>65</v>
      </c>
      <c r="Y31" s="5">
        <f t="shared" ref="Y31" si="585">X31/X32*100</f>
        <v>28.761061946902654</v>
      </c>
      <c r="Z31" s="10">
        <v>0</v>
      </c>
      <c r="AA31" s="5">
        <f t="shared" ref="AA31" si="586">Z31/Z32*100</f>
        <v>0</v>
      </c>
      <c r="AB31" s="10">
        <v>17</v>
      </c>
      <c r="AC31" s="5">
        <f t="shared" ref="AC31" si="587">AB31/AB32*100</f>
        <v>30.909090909090907</v>
      </c>
      <c r="AD31" s="10">
        <v>12</v>
      </c>
      <c r="AE31" s="5">
        <f t="shared" ref="AE31" si="588">AD31/AD32*100</f>
        <v>46.153846153846153</v>
      </c>
      <c r="AF31" s="10">
        <f>391+117</f>
        <v>508</v>
      </c>
      <c r="AG31" s="5">
        <f t="shared" ref="AG31" si="589">AF31/AF32*100</f>
        <v>18.717759764185704</v>
      </c>
      <c r="AH31" s="10">
        <v>24</v>
      </c>
      <c r="AI31" s="5">
        <f t="shared" ref="AI31" si="590">AH31/AH32*100</f>
        <v>14.035087719298245</v>
      </c>
      <c r="AJ31" s="10">
        <f>72+51</f>
        <v>123</v>
      </c>
      <c r="AK31" s="5">
        <f t="shared" ref="AK31" si="591">AJ31/AJ32*100</f>
        <v>15.185185185185185</v>
      </c>
      <c r="AL31" s="10">
        <v>43</v>
      </c>
      <c r="AM31" s="5">
        <f t="shared" ref="AM31" si="592">AL31/AL32*100</f>
        <v>30.49645390070922</v>
      </c>
      <c r="AN31" s="10">
        <v>4</v>
      </c>
      <c r="AO31" s="5">
        <f t="shared" ref="AO31" si="593">AN31/AN32*100</f>
        <v>10.256410256410255</v>
      </c>
      <c r="AP31" s="10">
        <v>19</v>
      </c>
      <c r="AQ31" s="5">
        <f t="shared" ref="AQ31" si="594">AP31/AP32*100</f>
        <v>54.285714285714285</v>
      </c>
      <c r="AR31" s="10">
        <v>46</v>
      </c>
      <c r="AS31" s="5">
        <f t="shared" ref="AS31" si="595">AR31/AR32*100</f>
        <v>50</v>
      </c>
      <c r="AT31" s="10">
        <v>2</v>
      </c>
      <c r="AU31" s="5">
        <f t="shared" ref="AU31" si="596">AT31/AT32*100</f>
        <v>40</v>
      </c>
      <c r="AV31" s="10">
        <v>1</v>
      </c>
      <c r="AW31" s="5">
        <v>0</v>
      </c>
      <c r="AX31" s="10">
        <v>2</v>
      </c>
      <c r="AY31" s="5">
        <f t="shared" ref="AY31" si="597">AX31/AX32*100</f>
        <v>9.5238095238095237</v>
      </c>
      <c r="AZ31" s="15">
        <f t="shared" ref="AZ31" si="598">B31+D31+F31+H31+J31+L31+N31+P31+R31+T31+V31+X31+Z31+AB31+AD31+AF31+AH31+AJ31+AL31+AN31+AP31+AR31+AT31+AV31+AX31</f>
        <v>1200</v>
      </c>
      <c r="BA31" s="5">
        <f>AZ31/AZ32*100</f>
        <v>21.551724137931032</v>
      </c>
    </row>
    <row r="32" spans="1:53" ht="15.75" x14ac:dyDescent="0.25">
      <c r="A32" s="11" t="s">
        <v>9</v>
      </c>
      <c r="B32" s="10">
        <f t="shared" ref="B32:BA32" si="599">SUM(B30:B31)</f>
        <v>76</v>
      </c>
      <c r="C32" s="6">
        <f t="shared" si="599"/>
        <v>100</v>
      </c>
      <c r="D32" s="10">
        <f t="shared" si="599"/>
        <v>87</v>
      </c>
      <c r="E32" s="9">
        <f t="shared" si="599"/>
        <v>100</v>
      </c>
      <c r="F32" s="10">
        <f t="shared" si="599"/>
        <v>338</v>
      </c>
      <c r="G32" s="9">
        <f t="shared" si="599"/>
        <v>100</v>
      </c>
      <c r="H32" s="10">
        <f t="shared" si="599"/>
        <v>5</v>
      </c>
      <c r="I32" s="9">
        <f t="shared" si="599"/>
        <v>100</v>
      </c>
      <c r="J32" s="10">
        <f t="shared" si="599"/>
        <v>175</v>
      </c>
      <c r="K32" s="9">
        <f t="shared" si="599"/>
        <v>100</v>
      </c>
      <c r="L32" s="10">
        <f t="shared" si="599"/>
        <v>32</v>
      </c>
      <c r="M32" s="9">
        <f t="shared" si="599"/>
        <v>100</v>
      </c>
      <c r="N32" s="10">
        <f t="shared" si="599"/>
        <v>23</v>
      </c>
      <c r="O32" s="9">
        <f t="shared" si="599"/>
        <v>100</v>
      </c>
      <c r="P32" s="10">
        <f t="shared" si="599"/>
        <v>292</v>
      </c>
      <c r="Q32" s="9">
        <f t="shared" si="599"/>
        <v>100</v>
      </c>
      <c r="R32" s="10">
        <f t="shared" si="599"/>
        <v>172</v>
      </c>
      <c r="S32" s="9">
        <f t="shared" si="599"/>
        <v>100</v>
      </c>
      <c r="T32" s="10">
        <f t="shared" si="599"/>
        <v>16</v>
      </c>
      <c r="U32" s="9">
        <f t="shared" si="599"/>
        <v>100</v>
      </c>
      <c r="V32" s="10">
        <f t="shared" ref="V32:AY32" si="600">SUM(V30:V31)</f>
        <v>8</v>
      </c>
      <c r="W32" s="9">
        <f t="shared" si="600"/>
        <v>100</v>
      </c>
      <c r="X32" s="10">
        <f t="shared" si="600"/>
        <v>226</v>
      </c>
      <c r="Y32" s="9">
        <f t="shared" si="600"/>
        <v>100</v>
      </c>
      <c r="Z32" s="10">
        <f t="shared" si="600"/>
        <v>5</v>
      </c>
      <c r="AA32" s="9">
        <f t="shared" si="600"/>
        <v>100</v>
      </c>
      <c r="AB32" s="10">
        <f t="shared" si="600"/>
        <v>55</v>
      </c>
      <c r="AC32" s="9">
        <f t="shared" si="600"/>
        <v>100</v>
      </c>
      <c r="AD32" s="10">
        <f t="shared" si="600"/>
        <v>26</v>
      </c>
      <c r="AE32" s="9">
        <f t="shared" si="600"/>
        <v>100</v>
      </c>
      <c r="AF32" s="10">
        <f t="shared" si="600"/>
        <v>2714</v>
      </c>
      <c r="AG32" s="9">
        <f t="shared" si="600"/>
        <v>100</v>
      </c>
      <c r="AH32" s="10">
        <f t="shared" si="600"/>
        <v>171</v>
      </c>
      <c r="AI32" s="9">
        <f t="shared" si="600"/>
        <v>100</v>
      </c>
      <c r="AJ32" s="10">
        <f t="shared" si="600"/>
        <v>810</v>
      </c>
      <c r="AK32" s="9">
        <f t="shared" si="600"/>
        <v>100</v>
      </c>
      <c r="AL32" s="10">
        <f t="shared" si="600"/>
        <v>141</v>
      </c>
      <c r="AM32" s="9">
        <f t="shared" si="600"/>
        <v>100</v>
      </c>
      <c r="AN32" s="10">
        <f t="shared" si="600"/>
        <v>39</v>
      </c>
      <c r="AO32" s="9">
        <f t="shared" si="600"/>
        <v>100</v>
      </c>
      <c r="AP32" s="10">
        <f t="shared" si="600"/>
        <v>35</v>
      </c>
      <c r="AQ32" s="9">
        <f t="shared" si="600"/>
        <v>100</v>
      </c>
      <c r="AR32" s="10">
        <f t="shared" si="600"/>
        <v>92</v>
      </c>
      <c r="AS32" s="9">
        <f t="shared" si="600"/>
        <v>100</v>
      </c>
      <c r="AT32" s="10">
        <f t="shared" si="600"/>
        <v>5</v>
      </c>
      <c r="AU32" s="9">
        <f t="shared" si="600"/>
        <v>100</v>
      </c>
      <c r="AV32" s="10">
        <f t="shared" si="600"/>
        <v>4</v>
      </c>
      <c r="AW32" s="9">
        <v>0</v>
      </c>
      <c r="AX32" s="10">
        <f t="shared" si="600"/>
        <v>21</v>
      </c>
      <c r="AY32" s="9">
        <f t="shared" si="600"/>
        <v>100</v>
      </c>
      <c r="AZ32" s="10">
        <f t="shared" si="599"/>
        <v>5568</v>
      </c>
      <c r="BA32" s="9">
        <f t="shared" si="599"/>
        <v>100</v>
      </c>
    </row>
    <row r="34" spans="1:52" ht="15.75" x14ac:dyDescent="0.25">
      <c r="A34" s="35" t="s">
        <v>117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52" ht="15.75" x14ac:dyDescent="0.25">
      <c r="A35" s="35" t="s">
        <v>118</v>
      </c>
      <c r="B35" s="34"/>
      <c r="C35" s="34"/>
      <c r="D35" s="34"/>
    </row>
    <row r="36" spans="1:52" ht="15.75" x14ac:dyDescent="0.25">
      <c r="A36" s="36" t="s">
        <v>119</v>
      </c>
      <c r="B36" s="25"/>
    </row>
    <row r="37" spans="1:52" ht="20.25" x14ac:dyDescent="0.25">
      <c r="A37" s="37" t="s">
        <v>120</v>
      </c>
      <c r="B37" s="25"/>
      <c r="AW37" s="45"/>
      <c r="AX37" s="45"/>
      <c r="AY37" s="45"/>
      <c r="AZ37" s="45"/>
    </row>
    <row r="38" spans="1:52" ht="20.25" x14ac:dyDescent="0.3">
      <c r="AW38" s="46"/>
      <c r="AX38" s="50"/>
      <c r="AY38" s="46"/>
      <c r="AZ38" s="47"/>
    </row>
    <row r="39" spans="1:52" ht="20.25" x14ac:dyDescent="0.3">
      <c r="AW39" s="46"/>
      <c r="AX39" s="50"/>
      <c r="AY39" s="46"/>
      <c r="AZ39" s="47"/>
    </row>
    <row r="40" spans="1:52" ht="20.25" x14ac:dyDescent="0.3">
      <c r="AW40" s="46"/>
      <c r="AX40" s="50"/>
      <c r="AY40" s="46"/>
      <c r="AZ40" s="47"/>
    </row>
    <row r="41" spans="1:52" ht="20.25" x14ac:dyDescent="0.3">
      <c r="AW41" s="46"/>
      <c r="AX41" s="50"/>
      <c r="AY41" s="46"/>
      <c r="AZ41" s="47"/>
    </row>
    <row r="42" spans="1:52" ht="20.25" x14ac:dyDescent="0.3">
      <c r="AW42" s="46"/>
      <c r="AX42" s="50"/>
      <c r="AY42" s="46"/>
      <c r="AZ42" s="47"/>
    </row>
    <row r="43" spans="1:52" ht="20.25" x14ac:dyDescent="0.3">
      <c r="AW43" s="48"/>
      <c r="AX43" s="48"/>
      <c r="AY43" s="49"/>
      <c r="AZ43" s="47"/>
    </row>
    <row r="44" spans="1:52" ht="20.25" x14ac:dyDescent="0.3">
      <c r="AW44" s="46"/>
      <c r="AX44" s="50"/>
      <c r="AY44" s="46"/>
      <c r="AZ44" s="47"/>
    </row>
    <row r="45" spans="1:52" ht="20.25" x14ac:dyDescent="0.3">
      <c r="AW45" s="48"/>
      <c r="AX45" s="48"/>
      <c r="AY45" s="49"/>
      <c r="AZ45" s="47"/>
    </row>
    <row r="59" spans="3:4" ht="15.75" x14ac:dyDescent="0.25">
      <c r="C59" s="18"/>
      <c r="D59" s="18"/>
    </row>
    <row r="60" spans="3:4" ht="15.75" x14ac:dyDescent="0.25">
      <c r="C60" s="18"/>
      <c r="D60" s="18"/>
    </row>
    <row r="61" spans="3:4" ht="15.75" x14ac:dyDescent="0.25">
      <c r="C61" s="18"/>
      <c r="D61" s="18"/>
    </row>
    <row r="62" spans="3:4" ht="15.75" x14ac:dyDescent="0.25">
      <c r="C62" s="18"/>
      <c r="D62" s="18"/>
    </row>
  </sheetData>
  <sheetProtection algorithmName="SHA-512" hashValue="PfNyF+X3FiLTcebpEhp+LDyEi9KN7IkhBeofwPxmhvppIoM4QDe6ihucaVngxHqGwoHUQCy2gVu5IQbqg1u14A==" saltValue="bspUhtYC1K8Cl+sR/EkwJg==" spinCount="100000" sheet="1" objects="1" scenarios="1"/>
  <mergeCells count="29">
    <mergeCell ref="AW45:AX45"/>
    <mergeCell ref="AW43:AX43"/>
    <mergeCell ref="A2:A3"/>
    <mergeCell ref="AF2:AG2"/>
    <mergeCell ref="AR2:AS2"/>
    <mergeCell ref="AT2:AU2"/>
    <mergeCell ref="AV2:AW2"/>
    <mergeCell ref="AX2:AY2"/>
    <mergeCell ref="AH2:AI2"/>
    <mergeCell ref="AJ2:AK2"/>
    <mergeCell ref="AL2:AM2"/>
    <mergeCell ref="AN2:AO2"/>
    <mergeCell ref="AP2:AQ2"/>
    <mergeCell ref="A1:BA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</mergeCells>
  <pageMargins left="0.511811024" right="0.511811024" top="0.78740157499999996" bottom="0.78740157499999996" header="0.31496062000000002" footer="0.31496062000000002"/>
  <pageSetup orientation="portrait" r:id="rId1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A0874-1E46-4B26-B262-6316908787BB}">
  <dimension ref="A1:Y63"/>
  <sheetViews>
    <sheetView zoomScale="60" zoomScaleNormal="60" workbookViewId="0">
      <pane xSplit="1" topLeftCell="B1" activePane="topRight" state="frozen"/>
      <selection pane="topRight" activeCell="X33" sqref="X33"/>
    </sheetView>
  </sheetViews>
  <sheetFormatPr defaultRowHeight="15" x14ac:dyDescent="0.25"/>
  <cols>
    <col min="1" max="1" width="23.28515625" customWidth="1"/>
    <col min="2" max="2" width="12" customWidth="1"/>
    <col min="3" max="3" width="12.42578125" customWidth="1"/>
    <col min="4" max="17" width="11" customWidth="1"/>
    <col min="18" max="18" width="17.42578125" customWidth="1"/>
    <col min="19" max="19" width="11" customWidth="1"/>
    <col min="20" max="20" width="14" customWidth="1"/>
    <col min="21" max="22" width="11.42578125" customWidth="1"/>
    <col min="23" max="26" width="16" customWidth="1"/>
  </cols>
  <sheetData>
    <row r="1" spans="1:25" ht="17.25" customHeight="1" x14ac:dyDescent="0.25">
      <c r="A1" s="38" t="s">
        <v>76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5" ht="30.75" customHeight="1" x14ac:dyDescent="0.25">
      <c r="A2" s="41" t="s">
        <v>4</v>
      </c>
      <c r="B2" s="39">
        <v>1</v>
      </c>
      <c r="C2" s="40"/>
      <c r="D2" s="39">
        <v>2</v>
      </c>
      <c r="E2" s="40"/>
      <c r="F2" s="39">
        <v>3</v>
      </c>
      <c r="G2" s="40"/>
      <c r="H2" s="39">
        <v>4</v>
      </c>
      <c r="I2" s="40"/>
      <c r="J2" s="39">
        <v>5</v>
      </c>
      <c r="K2" s="40"/>
      <c r="L2" s="39">
        <v>6</v>
      </c>
      <c r="M2" s="40"/>
      <c r="N2" s="39">
        <v>7</v>
      </c>
      <c r="O2" s="40"/>
      <c r="P2" s="39">
        <v>8</v>
      </c>
      <c r="Q2" s="40"/>
      <c r="R2" s="39">
        <v>9</v>
      </c>
      <c r="S2" s="40"/>
      <c r="T2" s="39">
        <v>10</v>
      </c>
      <c r="U2" s="40"/>
      <c r="V2" s="39">
        <v>11</v>
      </c>
      <c r="W2" s="40"/>
      <c r="X2" s="13"/>
      <c r="Y2" s="13"/>
    </row>
    <row r="3" spans="1:25" s="22" customFormat="1" ht="36.75" customHeight="1" x14ac:dyDescent="0.25">
      <c r="A3" s="42"/>
      <c r="B3" s="23" t="s">
        <v>19</v>
      </c>
      <c r="C3" s="19" t="s">
        <v>12</v>
      </c>
      <c r="D3" s="21" t="s">
        <v>22</v>
      </c>
      <c r="E3" s="19" t="s">
        <v>12</v>
      </c>
      <c r="F3" s="21" t="s">
        <v>25</v>
      </c>
      <c r="G3" s="19" t="s">
        <v>12</v>
      </c>
      <c r="H3" s="21" t="s">
        <v>28</v>
      </c>
      <c r="I3" s="19" t="s">
        <v>12</v>
      </c>
      <c r="J3" s="21" t="s">
        <v>31</v>
      </c>
      <c r="K3" s="20" t="s">
        <v>12</v>
      </c>
      <c r="L3" s="21" t="s">
        <v>34</v>
      </c>
      <c r="M3" s="20" t="s">
        <v>12</v>
      </c>
      <c r="N3" s="21" t="s">
        <v>37</v>
      </c>
      <c r="O3" s="20" t="s">
        <v>12</v>
      </c>
      <c r="P3" s="21" t="s">
        <v>40</v>
      </c>
      <c r="Q3" s="20" t="s">
        <v>12</v>
      </c>
      <c r="R3" s="21" t="s">
        <v>43</v>
      </c>
      <c r="S3" s="20" t="s">
        <v>12</v>
      </c>
      <c r="T3" s="21" t="s">
        <v>46</v>
      </c>
      <c r="U3" s="20" t="s">
        <v>12</v>
      </c>
      <c r="V3" s="21" t="s">
        <v>49</v>
      </c>
      <c r="W3" s="20" t="s">
        <v>12</v>
      </c>
      <c r="X3" s="14" t="s">
        <v>15</v>
      </c>
      <c r="Y3" s="14" t="s">
        <v>17</v>
      </c>
    </row>
    <row r="4" spans="1:25" ht="15.75" x14ac:dyDescent="0.25">
      <c r="A4" s="1" t="s">
        <v>0</v>
      </c>
      <c r="B4" s="3">
        <v>6</v>
      </c>
      <c r="C4" s="5">
        <f>B4/B$28*100</f>
        <v>4.6875</v>
      </c>
      <c r="D4" s="15">
        <v>11</v>
      </c>
      <c r="E4" s="5">
        <f>D4/D$28*100</f>
        <v>5.6994818652849739</v>
      </c>
      <c r="F4" s="15">
        <v>0</v>
      </c>
      <c r="G4" s="5">
        <f>F4/F$28*100</f>
        <v>0</v>
      </c>
      <c r="H4" s="15">
        <v>4</v>
      </c>
      <c r="I4" s="5">
        <f>H4/H$28*100</f>
        <v>3.225806451612903</v>
      </c>
      <c r="J4" s="15">
        <v>10</v>
      </c>
      <c r="K4" s="5">
        <f>J4/J$28*100</f>
        <v>3.8314176245210727</v>
      </c>
      <c r="L4" s="15">
        <v>3</v>
      </c>
      <c r="M4" s="5">
        <f>L4/L$28*100</f>
        <v>9.375</v>
      </c>
      <c r="N4" s="15">
        <v>150</v>
      </c>
      <c r="O4" s="5">
        <f>N4/N$28*100</f>
        <v>4.6282011724776311</v>
      </c>
      <c r="P4" s="15">
        <v>2</v>
      </c>
      <c r="Q4" s="5">
        <f>P4/P$28*100</f>
        <v>2.7027027027027026</v>
      </c>
      <c r="R4" s="15">
        <v>1</v>
      </c>
      <c r="S4" s="5">
        <f>R4/R$28*100</f>
        <v>3.5714285714285712</v>
      </c>
      <c r="T4" s="15">
        <v>51</v>
      </c>
      <c r="U4" s="5">
        <f>T4/T$28*100</f>
        <v>2.6617954070981211</v>
      </c>
      <c r="V4" s="15">
        <v>3</v>
      </c>
      <c r="W4" s="5">
        <f>V4/V$28*100</f>
        <v>5.5555555555555554</v>
      </c>
      <c r="X4" s="15">
        <f t="shared" ref="X4:X27" si="0">B4+D4+F4+H4+J4+L4+N4+P4+R4+T4+V4</f>
        <v>241</v>
      </c>
      <c r="Y4" s="5">
        <f>X4/X$28*100</f>
        <v>3.9736191261335532</v>
      </c>
    </row>
    <row r="5" spans="1:25" ht="31.5" customHeight="1" x14ac:dyDescent="0.25">
      <c r="A5" s="1" t="s">
        <v>1</v>
      </c>
      <c r="B5" s="1">
        <v>6</v>
      </c>
      <c r="C5" s="5">
        <f t="shared" ref="C5:E28" si="1">B5/B$28*100</f>
        <v>4.6875</v>
      </c>
      <c r="D5" s="15">
        <v>6</v>
      </c>
      <c r="E5" s="5">
        <f t="shared" si="1"/>
        <v>3.1088082901554404</v>
      </c>
      <c r="F5" s="15">
        <v>1</v>
      </c>
      <c r="G5" s="5">
        <f t="shared" ref="G5" si="2">F5/F$28*100</f>
        <v>7.1428571428571423</v>
      </c>
      <c r="H5" s="15">
        <v>9</v>
      </c>
      <c r="I5" s="5">
        <f t="shared" ref="I5" si="3">H5/H$28*100</f>
        <v>7.2580645161290329</v>
      </c>
      <c r="J5" s="15">
        <v>10</v>
      </c>
      <c r="K5" s="5">
        <f t="shared" ref="K5" si="4">J5/J$28*100</f>
        <v>3.8314176245210727</v>
      </c>
      <c r="L5" s="15">
        <v>2</v>
      </c>
      <c r="M5" s="5">
        <f t="shared" ref="M5" si="5">L5/L$28*100</f>
        <v>6.25</v>
      </c>
      <c r="N5" s="15">
        <v>115</v>
      </c>
      <c r="O5" s="5">
        <f t="shared" ref="O5" si="6">N5/N$28*100</f>
        <v>3.5482875655661834</v>
      </c>
      <c r="P5" s="15">
        <v>1</v>
      </c>
      <c r="Q5" s="5">
        <f t="shared" ref="Q5" si="7">P5/P$28*100</f>
        <v>1.3513513513513513</v>
      </c>
      <c r="R5" s="15">
        <v>1</v>
      </c>
      <c r="S5" s="5">
        <f t="shared" ref="S5" si="8">R5/R$28*100</f>
        <v>3.5714285714285712</v>
      </c>
      <c r="T5" s="15">
        <v>80</v>
      </c>
      <c r="U5" s="5">
        <f t="shared" ref="U5" si="9">T5/T$28*100</f>
        <v>4.1753653444676413</v>
      </c>
      <c r="V5" s="15">
        <v>5</v>
      </c>
      <c r="W5" s="5">
        <f t="shared" ref="W5" si="10">V5/V$28*100</f>
        <v>9.2592592592592595</v>
      </c>
      <c r="X5" s="15">
        <f t="shared" si="0"/>
        <v>236</v>
      </c>
      <c r="Y5" s="5">
        <f t="shared" ref="Y5" si="11">X5/X$28*100</f>
        <v>3.8911788953009072</v>
      </c>
    </row>
    <row r="6" spans="1:25" ht="35.25" customHeight="1" x14ac:dyDescent="0.25">
      <c r="A6" s="1" t="s">
        <v>2</v>
      </c>
      <c r="B6" s="1">
        <v>5</v>
      </c>
      <c r="C6" s="5">
        <f t="shared" si="1"/>
        <v>3.90625</v>
      </c>
      <c r="D6" s="15">
        <v>5</v>
      </c>
      <c r="E6" s="5">
        <f t="shared" si="1"/>
        <v>2.5906735751295336</v>
      </c>
      <c r="F6" s="15">
        <v>0</v>
      </c>
      <c r="G6" s="5">
        <f t="shared" ref="G6" si="12">F6/F$28*100</f>
        <v>0</v>
      </c>
      <c r="H6" s="15">
        <v>4</v>
      </c>
      <c r="I6" s="5">
        <f t="shared" ref="I6" si="13">H6/H$28*100</f>
        <v>3.225806451612903</v>
      </c>
      <c r="J6" s="15">
        <v>7</v>
      </c>
      <c r="K6" s="5">
        <f t="shared" ref="K6" si="14">J6/J$28*100</f>
        <v>2.6819923371647509</v>
      </c>
      <c r="L6" s="15">
        <v>0</v>
      </c>
      <c r="M6" s="5">
        <f t="shared" ref="M6" si="15">L6/L$28*100</f>
        <v>0</v>
      </c>
      <c r="N6" s="15">
        <v>122</v>
      </c>
      <c r="O6" s="5">
        <f t="shared" ref="O6" si="16">N6/N$28*100</f>
        <v>3.7642702869484728</v>
      </c>
      <c r="P6" s="15">
        <v>3</v>
      </c>
      <c r="Q6" s="5">
        <f t="shared" ref="Q6" si="17">P6/P$28*100</f>
        <v>4.0540540540540544</v>
      </c>
      <c r="R6" s="15">
        <v>0</v>
      </c>
      <c r="S6" s="5">
        <f t="shared" ref="S6" si="18">R6/R$28*100</f>
        <v>0</v>
      </c>
      <c r="T6" s="15">
        <v>81</v>
      </c>
      <c r="U6" s="5">
        <f t="shared" ref="U6" si="19">T6/T$28*100</f>
        <v>4.2275574112734864</v>
      </c>
      <c r="V6" s="15">
        <v>2</v>
      </c>
      <c r="W6" s="5">
        <f t="shared" ref="W6" si="20">V6/V$28*100</f>
        <v>3.7037037037037033</v>
      </c>
      <c r="X6" s="15">
        <f t="shared" si="0"/>
        <v>229</v>
      </c>
      <c r="Y6" s="5">
        <f t="shared" ref="Y6" si="21">X6/X$28*100</f>
        <v>3.7757625721352022</v>
      </c>
    </row>
    <row r="7" spans="1:25" ht="33" customHeight="1" x14ac:dyDescent="0.25">
      <c r="A7" s="7" t="s">
        <v>5</v>
      </c>
      <c r="B7" s="15">
        <v>4</v>
      </c>
      <c r="C7" s="5">
        <f t="shared" si="1"/>
        <v>3.125</v>
      </c>
      <c r="D7" s="15">
        <v>8</v>
      </c>
      <c r="E7" s="5">
        <f t="shared" si="1"/>
        <v>4.1450777202072544</v>
      </c>
      <c r="F7" s="15">
        <v>0</v>
      </c>
      <c r="G7" s="5">
        <f t="shared" ref="G7" si="22">F7/F$28*100</f>
        <v>0</v>
      </c>
      <c r="H7" s="15">
        <v>2</v>
      </c>
      <c r="I7" s="5">
        <f t="shared" ref="I7" si="23">H7/H$28*100</f>
        <v>1.6129032258064515</v>
      </c>
      <c r="J7" s="15">
        <v>7</v>
      </c>
      <c r="K7" s="5">
        <f t="shared" ref="K7" si="24">J7/J$28*100</f>
        <v>2.6819923371647509</v>
      </c>
      <c r="L7" s="15">
        <v>1</v>
      </c>
      <c r="M7" s="5">
        <f t="shared" ref="M7" si="25">L7/L$28*100</f>
        <v>3.125</v>
      </c>
      <c r="N7" s="15">
        <v>100</v>
      </c>
      <c r="O7" s="5">
        <f t="shared" ref="O7" si="26">N7/N$28*100</f>
        <v>3.0854674483184201</v>
      </c>
      <c r="P7" s="15">
        <v>3</v>
      </c>
      <c r="Q7" s="5">
        <f t="shared" ref="Q7" si="27">P7/P$28*100</f>
        <v>4.0540540540540544</v>
      </c>
      <c r="R7" s="15">
        <v>2</v>
      </c>
      <c r="S7" s="5">
        <f t="shared" ref="S7" si="28">R7/R$28*100</f>
        <v>7.1428571428571423</v>
      </c>
      <c r="T7" s="15">
        <v>55</v>
      </c>
      <c r="U7" s="5">
        <f t="shared" ref="U7" si="29">T7/T$28*100</f>
        <v>2.8705636743215033</v>
      </c>
      <c r="V7" s="15">
        <v>2</v>
      </c>
      <c r="W7" s="5">
        <f t="shared" ref="W7" si="30">V7/V$28*100</f>
        <v>3.7037037037037033</v>
      </c>
      <c r="X7" s="15">
        <f t="shared" si="0"/>
        <v>184</v>
      </c>
      <c r="Y7" s="5">
        <f t="shared" ref="Y7" si="31">X7/X$28*100</f>
        <v>3.033800494641385</v>
      </c>
    </row>
    <row r="8" spans="1:25" s="30" customFormat="1" ht="27" customHeight="1" x14ac:dyDescent="0.25">
      <c r="A8" s="7" t="s">
        <v>8</v>
      </c>
      <c r="B8" s="2">
        <v>1</v>
      </c>
      <c r="C8" s="5">
        <f t="shared" si="1"/>
        <v>0.78125</v>
      </c>
      <c r="D8" s="15">
        <v>5</v>
      </c>
      <c r="E8" s="5">
        <f t="shared" si="1"/>
        <v>2.5906735751295336</v>
      </c>
      <c r="F8" s="15">
        <v>2</v>
      </c>
      <c r="G8" s="5">
        <f t="shared" ref="G8" si="32">F8/F$28*100</f>
        <v>14.285714285714285</v>
      </c>
      <c r="H8" s="15">
        <v>5</v>
      </c>
      <c r="I8" s="5">
        <f t="shared" ref="I8" si="33">H8/H$28*100</f>
        <v>4.032258064516129</v>
      </c>
      <c r="J8" s="15">
        <v>13</v>
      </c>
      <c r="K8" s="5">
        <f t="shared" ref="K8" si="34">J8/J$28*100</f>
        <v>4.980842911877394</v>
      </c>
      <c r="L8" s="15">
        <v>1</v>
      </c>
      <c r="M8" s="5">
        <f t="shared" ref="M8" si="35">L8/L$28*100</f>
        <v>3.125</v>
      </c>
      <c r="N8" s="15">
        <v>128</v>
      </c>
      <c r="O8" s="5">
        <f t="shared" ref="O8" si="36">N8/N$28*100</f>
        <v>3.949398333847578</v>
      </c>
      <c r="P8" s="15">
        <v>1</v>
      </c>
      <c r="Q8" s="5">
        <f t="shared" ref="Q8" si="37">P8/P$28*100</f>
        <v>1.3513513513513513</v>
      </c>
      <c r="R8" s="15">
        <v>2</v>
      </c>
      <c r="S8" s="5">
        <f t="shared" ref="S8" si="38">R8/R$28*100</f>
        <v>7.1428571428571423</v>
      </c>
      <c r="T8" s="15">
        <v>85</v>
      </c>
      <c r="U8" s="5">
        <f t="shared" ref="U8" si="39">T8/T$28*100</f>
        <v>4.4363256784968685</v>
      </c>
      <c r="V8" s="15">
        <v>3</v>
      </c>
      <c r="W8" s="5">
        <f t="shared" ref="W8" si="40">V8/V$28*100</f>
        <v>5.5555555555555554</v>
      </c>
      <c r="X8" s="15">
        <f t="shared" si="0"/>
        <v>246</v>
      </c>
      <c r="Y8" s="5">
        <f t="shared" ref="Y8" si="41">X8/X$28*100</f>
        <v>4.0560593569662</v>
      </c>
    </row>
    <row r="9" spans="1:25" s="30" customFormat="1" ht="27" customHeight="1" x14ac:dyDescent="0.25">
      <c r="A9" s="31" t="s">
        <v>7</v>
      </c>
      <c r="B9" s="1">
        <v>8</v>
      </c>
      <c r="C9" s="5">
        <f t="shared" si="1"/>
        <v>6.25</v>
      </c>
      <c r="D9" s="15">
        <v>3</v>
      </c>
      <c r="E9" s="5">
        <f t="shared" si="1"/>
        <v>1.5544041450777202</v>
      </c>
      <c r="F9" s="15">
        <v>0</v>
      </c>
      <c r="G9" s="5">
        <f t="shared" ref="G9" si="42">F9/F$28*100</f>
        <v>0</v>
      </c>
      <c r="H9" s="15">
        <v>3</v>
      </c>
      <c r="I9" s="5">
        <f t="shared" ref="I9" si="43">H9/H$28*100</f>
        <v>2.4193548387096775</v>
      </c>
      <c r="J9" s="15">
        <v>9</v>
      </c>
      <c r="K9" s="5">
        <f t="shared" ref="K9" si="44">J9/J$28*100</f>
        <v>3.4482758620689653</v>
      </c>
      <c r="L9" s="15">
        <v>3</v>
      </c>
      <c r="M9" s="5">
        <f t="shared" ref="M9" si="45">L9/L$28*100</f>
        <v>9.375</v>
      </c>
      <c r="N9" s="15">
        <v>129</v>
      </c>
      <c r="O9" s="5">
        <f t="shared" ref="O9" si="46">N9/N$28*100</f>
        <v>3.9802530083307621</v>
      </c>
      <c r="P9" s="15">
        <v>0</v>
      </c>
      <c r="Q9" s="5">
        <f t="shared" ref="Q9" si="47">P9/P$28*100</f>
        <v>0</v>
      </c>
      <c r="R9" s="15">
        <v>1</v>
      </c>
      <c r="S9" s="5">
        <f t="shared" ref="S9" si="48">R9/R$28*100</f>
        <v>3.5714285714285712</v>
      </c>
      <c r="T9" s="15">
        <v>70</v>
      </c>
      <c r="U9" s="5">
        <f t="shared" ref="U9" si="49">T9/T$28*100</f>
        <v>3.6534446764091859</v>
      </c>
      <c r="V9" s="15">
        <v>0</v>
      </c>
      <c r="W9" s="5">
        <f t="shared" ref="W9" si="50">V9/V$28*100</f>
        <v>0</v>
      </c>
      <c r="X9" s="15">
        <f t="shared" si="0"/>
        <v>226</v>
      </c>
      <c r="Y9" s="5">
        <f t="shared" ref="Y9" si="51">X9/X$28*100</f>
        <v>3.7262984336356144</v>
      </c>
    </row>
    <row r="10" spans="1:25" ht="31.5" x14ac:dyDescent="0.25">
      <c r="A10" s="8" t="s">
        <v>6</v>
      </c>
      <c r="B10" s="1">
        <v>3</v>
      </c>
      <c r="C10" s="5">
        <f t="shared" si="1"/>
        <v>2.34375</v>
      </c>
      <c r="D10" s="15">
        <v>6</v>
      </c>
      <c r="E10" s="5">
        <f t="shared" si="1"/>
        <v>3.1088082901554404</v>
      </c>
      <c r="F10" s="15">
        <v>0</v>
      </c>
      <c r="G10" s="5">
        <f t="shared" ref="G10" si="52">F10/F$28*100</f>
        <v>0</v>
      </c>
      <c r="H10" s="15">
        <v>7</v>
      </c>
      <c r="I10" s="5">
        <f t="shared" ref="I10" si="53">H10/H$28*100</f>
        <v>5.6451612903225801</v>
      </c>
      <c r="J10" s="15">
        <v>4</v>
      </c>
      <c r="K10" s="5">
        <f t="shared" ref="K10" si="54">J10/J$28*100</f>
        <v>1.5325670498084289</v>
      </c>
      <c r="L10" s="15">
        <v>1</v>
      </c>
      <c r="M10" s="5">
        <f t="shared" ref="M10" si="55">L10/L$28*100</f>
        <v>3.125</v>
      </c>
      <c r="N10" s="15">
        <v>143</v>
      </c>
      <c r="O10" s="5">
        <f t="shared" ref="O10" si="56">N10/N$28*100</f>
        <v>4.4122184510953408</v>
      </c>
      <c r="P10" s="15">
        <v>0</v>
      </c>
      <c r="Q10" s="5">
        <f t="shared" ref="Q10" si="57">P10/P$28*100</f>
        <v>0</v>
      </c>
      <c r="R10" s="15">
        <v>0</v>
      </c>
      <c r="S10" s="5">
        <f t="shared" ref="S10" si="58">R10/R$28*100</f>
        <v>0</v>
      </c>
      <c r="T10" s="15">
        <v>135</v>
      </c>
      <c r="U10" s="5">
        <f t="shared" ref="U10" si="59">T10/T$28*100</f>
        <v>7.0459290187891446</v>
      </c>
      <c r="V10" s="15">
        <v>4</v>
      </c>
      <c r="W10" s="5">
        <f t="shared" ref="W10" si="60">V10/V$28*100</f>
        <v>7.4074074074074066</v>
      </c>
      <c r="X10" s="15">
        <f t="shared" si="0"/>
        <v>303</v>
      </c>
      <c r="Y10" s="5">
        <f t="shared" ref="Y10" si="61">X10/X$28*100</f>
        <v>4.9958779884583677</v>
      </c>
    </row>
    <row r="11" spans="1:25" ht="15.75" x14ac:dyDescent="0.25">
      <c r="A11" s="1" t="s">
        <v>3</v>
      </c>
      <c r="B11" s="1">
        <v>11</v>
      </c>
      <c r="C11" s="5">
        <f t="shared" si="1"/>
        <v>8.59375</v>
      </c>
      <c r="D11" s="15">
        <v>7</v>
      </c>
      <c r="E11" s="5">
        <f t="shared" si="1"/>
        <v>3.6269430051813467</v>
      </c>
      <c r="F11" s="15">
        <v>2</v>
      </c>
      <c r="G11" s="5">
        <f t="shared" ref="G11" si="62">F11/F$28*100</f>
        <v>14.285714285714285</v>
      </c>
      <c r="H11" s="15">
        <v>12</v>
      </c>
      <c r="I11" s="5">
        <f t="shared" ref="I11" si="63">H11/H$28*100</f>
        <v>9.67741935483871</v>
      </c>
      <c r="J11" s="15">
        <v>18</v>
      </c>
      <c r="K11" s="5">
        <f t="shared" ref="K11" si="64">J11/J$28*100</f>
        <v>6.8965517241379306</v>
      </c>
      <c r="L11" s="15">
        <v>2</v>
      </c>
      <c r="M11" s="5">
        <f t="shared" ref="M11" si="65">L11/L$28*100</f>
        <v>6.25</v>
      </c>
      <c r="N11" s="15">
        <v>234</v>
      </c>
      <c r="O11" s="5">
        <f t="shared" ref="O11" si="66">N11/N$28*100</f>
        <v>7.2199938290651033</v>
      </c>
      <c r="P11" s="15">
        <v>3</v>
      </c>
      <c r="Q11" s="5">
        <f t="shared" ref="Q11" si="67">P11/P$28*100</f>
        <v>4.0540540540540544</v>
      </c>
      <c r="R11" s="15">
        <v>0</v>
      </c>
      <c r="S11" s="5">
        <f t="shared" ref="S11" si="68">R11/R$28*100</f>
        <v>0</v>
      </c>
      <c r="T11" s="15">
        <v>148</v>
      </c>
      <c r="U11" s="5">
        <f t="shared" ref="U11" si="69">T11/T$28*100</f>
        <v>7.7244258872651352</v>
      </c>
      <c r="V11" s="15">
        <v>5</v>
      </c>
      <c r="W11" s="5">
        <f t="shared" ref="W11" si="70">V11/V$28*100</f>
        <v>9.2592592592592595</v>
      </c>
      <c r="X11" s="15">
        <f t="shared" si="0"/>
        <v>442</v>
      </c>
      <c r="Y11" s="5">
        <f t="shared" ref="Y11" si="71">X11/X$28*100</f>
        <v>7.287716405605936</v>
      </c>
    </row>
    <row r="12" spans="1:25" ht="31.5" x14ac:dyDescent="0.25">
      <c r="A12" s="8" t="s">
        <v>99</v>
      </c>
      <c r="B12" s="1">
        <v>8</v>
      </c>
      <c r="C12" s="5">
        <f t="shared" si="1"/>
        <v>6.25</v>
      </c>
      <c r="D12" s="1">
        <v>9</v>
      </c>
      <c r="E12" s="5">
        <f t="shared" si="1"/>
        <v>4.6632124352331603</v>
      </c>
      <c r="F12" s="1">
        <v>1</v>
      </c>
      <c r="G12" s="5">
        <f t="shared" ref="G12" si="72">F12/F$28*100</f>
        <v>7.1428571428571423</v>
      </c>
      <c r="H12" s="1">
        <v>8</v>
      </c>
      <c r="I12" s="5">
        <f t="shared" ref="I12" si="73">H12/H$28*100</f>
        <v>6.4516129032258061</v>
      </c>
      <c r="J12" s="1">
        <v>30</v>
      </c>
      <c r="K12" s="5">
        <f t="shared" ref="K12" si="74">J12/J$28*100</f>
        <v>11.494252873563218</v>
      </c>
      <c r="L12" s="1">
        <v>2</v>
      </c>
      <c r="M12" s="5">
        <f t="shared" ref="M12" si="75">L12/L$28*100</f>
        <v>6.25</v>
      </c>
      <c r="N12" s="1">
        <v>279</v>
      </c>
      <c r="O12" s="5">
        <f t="shared" ref="O12" si="76">N12/N$28*100</f>
        <v>8.6084541808083923</v>
      </c>
      <c r="P12" s="1">
        <v>2</v>
      </c>
      <c r="Q12" s="5">
        <f t="shared" ref="Q12" si="77">P12/P$28*100</f>
        <v>2.7027027027027026</v>
      </c>
      <c r="R12" s="1">
        <v>2</v>
      </c>
      <c r="S12" s="5">
        <f t="shared" ref="S12" si="78">R12/R$28*100</f>
        <v>7.1428571428571423</v>
      </c>
      <c r="T12" s="1">
        <v>208</v>
      </c>
      <c r="U12" s="5">
        <f t="shared" ref="U12" si="79">T12/T$28*100</f>
        <v>10.855949895615867</v>
      </c>
      <c r="V12" s="1">
        <v>3</v>
      </c>
      <c r="W12" s="5">
        <f t="shared" ref="W12" si="80">V12/V$28*100</f>
        <v>5.5555555555555554</v>
      </c>
      <c r="X12" s="1">
        <f t="shared" si="0"/>
        <v>552</v>
      </c>
      <c r="Y12" s="5">
        <f t="shared" ref="Y12" si="81">X12/X$28*100</f>
        <v>9.101401483924155</v>
      </c>
    </row>
    <row r="13" spans="1:25" ht="31.5" x14ac:dyDescent="0.25">
      <c r="A13" s="8" t="s">
        <v>100</v>
      </c>
      <c r="B13" s="1">
        <v>6</v>
      </c>
      <c r="C13" s="5">
        <f t="shared" si="1"/>
        <v>4.6875</v>
      </c>
      <c r="D13" s="1">
        <v>0</v>
      </c>
      <c r="E13" s="5">
        <f t="shared" si="1"/>
        <v>0</v>
      </c>
      <c r="F13" s="1">
        <v>0</v>
      </c>
      <c r="G13" s="5">
        <f t="shared" ref="G13" si="82">F13/F$28*100</f>
        <v>0</v>
      </c>
      <c r="H13" s="1">
        <v>9</v>
      </c>
      <c r="I13" s="5">
        <f t="shared" ref="I13" si="83">H13/H$28*100</f>
        <v>7.2580645161290329</v>
      </c>
      <c r="J13" s="1">
        <v>21</v>
      </c>
      <c r="K13" s="5">
        <f t="shared" ref="K13" si="84">J13/J$28*100</f>
        <v>8.0459770114942533</v>
      </c>
      <c r="L13" s="1">
        <v>2</v>
      </c>
      <c r="M13" s="5">
        <f t="shared" ref="M13" si="85">L13/L$28*100</f>
        <v>6.25</v>
      </c>
      <c r="N13" s="1">
        <v>226</v>
      </c>
      <c r="O13" s="5">
        <f t="shared" ref="O13" si="86">N13/N$28*100</f>
        <v>6.9731564331996303</v>
      </c>
      <c r="P13" s="1">
        <v>6</v>
      </c>
      <c r="Q13" s="5">
        <f t="shared" ref="Q13" si="87">P13/P$28*100</f>
        <v>8.1081081081081088</v>
      </c>
      <c r="R13" s="1">
        <v>1</v>
      </c>
      <c r="S13" s="5">
        <f t="shared" ref="S13" si="88">R13/R$28*100</f>
        <v>3.5714285714285712</v>
      </c>
      <c r="T13" s="1">
        <v>179</v>
      </c>
      <c r="U13" s="5">
        <f t="shared" ref="U13" si="89">T13/T$28*100</f>
        <v>9.3423799582463474</v>
      </c>
      <c r="V13" s="1">
        <v>3</v>
      </c>
      <c r="W13" s="5">
        <f t="shared" ref="W13" si="90">V13/V$28*100</f>
        <v>5.5555555555555554</v>
      </c>
      <c r="X13" s="1">
        <f t="shared" si="0"/>
        <v>453</v>
      </c>
      <c r="Y13" s="5">
        <f t="shared" ref="Y13" si="91">X13/X$28*100</f>
        <v>7.4690849134377579</v>
      </c>
    </row>
    <row r="14" spans="1:25" ht="31.5" x14ac:dyDescent="0.25">
      <c r="A14" s="8" t="s">
        <v>102</v>
      </c>
      <c r="B14" s="1">
        <v>7</v>
      </c>
      <c r="C14" s="5">
        <f t="shared" si="1"/>
        <v>5.46875</v>
      </c>
      <c r="D14" s="1">
        <v>7</v>
      </c>
      <c r="E14" s="5">
        <f t="shared" si="1"/>
        <v>3.6269430051813467</v>
      </c>
      <c r="F14" s="1">
        <v>0</v>
      </c>
      <c r="G14" s="5">
        <f t="shared" ref="G14" si="92">F14/F$28*100</f>
        <v>0</v>
      </c>
      <c r="H14" s="1">
        <v>4</v>
      </c>
      <c r="I14" s="5">
        <f t="shared" ref="I14" si="93">H14/H$28*100</f>
        <v>3.225806451612903</v>
      </c>
      <c r="J14" s="1">
        <v>15</v>
      </c>
      <c r="K14" s="5">
        <f t="shared" ref="K14" si="94">J14/J$28*100</f>
        <v>5.7471264367816088</v>
      </c>
      <c r="L14" s="1">
        <v>1</v>
      </c>
      <c r="M14" s="5">
        <f t="shared" ref="M14" si="95">L14/L$28*100</f>
        <v>3.125</v>
      </c>
      <c r="N14" s="1">
        <v>122</v>
      </c>
      <c r="O14" s="5">
        <f t="shared" ref="O14" si="96">N14/N$28*100</f>
        <v>3.7642702869484728</v>
      </c>
      <c r="P14" s="1">
        <v>2</v>
      </c>
      <c r="Q14" s="5">
        <f t="shared" ref="Q14" si="97">P14/P$28*100</f>
        <v>2.7027027027027026</v>
      </c>
      <c r="R14" s="1">
        <v>2</v>
      </c>
      <c r="S14" s="5">
        <f t="shared" ref="S14" si="98">R14/R$28*100</f>
        <v>7.1428571428571423</v>
      </c>
      <c r="T14" s="1">
        <v>116</v>
      </c>
      <c r="U14" s="5">
        <f t="shared" ref="U14" si="99">T14/T$28*100</f>
        <v>6.0542797494780798</v>
      </c>
      <c r="V14" s="1">
        <v>2</v>
      </c>
      <c r="W14" s="5">
        <f t="shared" ref="W14" si="100">V14/V$28*100</f>
        <v>3.7037037037037033</v>
      </c>
      <c r="X14" s="1">
        <f t="shared" si="0"/>
        <v>278</v>
      </c>
      <c r="Y14" s="5">
        <f t="shared" ref="Y14" si="101">X14/X$28*100</f>
        <v>4.5836768342951366</v>
      </c>
    </row>
    <row r="15" spans="1:25" ht="31.5" x14ac:dyDescent="0.25">
      <c r="A15" s="8" t="s">
        <v>101</v>
      </c>
      <c r="B15" s="1">
        <v>7</v>
      </c>
      <c r="C15" s="5">
        <f t="shared" si="1"/>
        <v>5.46875</v>
      </c>
      <c r="D15" s="1">
        <v>7</v>
      </c>
      <c r="E15" s="5">
        <f t="shared" si="1"/>
        <v>3.6269430051813467</v>
      </c>
      <c r="F15" s="1">
        <v>2</v>
      </c>
      <c r="G15" s="5">
        <f t="shared" ref="G15" si="102">F15/F$28*100</f>
        <v>14.285714285714285</v>
      </c>
      <c r="H15" s="1">
        <v>8</v>
      </c>
      <c r="I15" s="5">
        <f t="shared" ref="I15" si="103">H15/H$28*100</f>
        <v>6.4516129032258061</v>
      </c>
      <c r="J15" s="1">
        <v>18</v>
      </c>
      <c r="K15" s="5">
        <f t="shared" ref="K15" si="104">J15/J$28*100</f>
        <v>6.8965517241379306</v>
      </c>
      <c r="L15" s="1">
        <v>1</v>
      </c>
      <c r="M15" s="5">
        <f t="shared" ref="M15" si="105">L15/L$28*100</f>
        <v>3.125</v>
      </c>
      <c r="N15" s="1">
        <v>167</v>
      </c>
      <c r="O15" s="5">
        <f t="shared" ref="O15" si="106">N15/N$28*100</f>
        <v>5.1527306386917617</v>
      </c>
      <c r="P15" s="1">
        <v>9</v>
      </c>
      <c r="Q15" s="5">
        <f t="shared" ref="Q15" si="107">P15/P$28*100</f>
        <v>12.162162162162163</v>
      </c>
      <c r="R15" s="1">
        <v>0</v>
      </c>
      <c r="S15" s="5">
        <f t="shared" ref="S15" si="108">R15/R$28*100</f>
        <v>0</v>
      </c>
      <c r="T15" s="1">
        <v>77</v>
      </c>
      <c r="U15" s="5">
        <f t="shared" ref="U15" si="109">T15/T$28*100</f>
        <v>4.0187891440501042</v>
      </c>
      <c r="V15" s="1">
        <v>2</v>
      </c>
      <c r="W15" s="5">
        <f t="shared" ref="W15" si="110">V15/V$28*100</f>
        <v>3.7037037037037033</v>
      </c>
      <c r="X15" s="1">
        <f t="shared" si="0"/>
        <v>298</v>
      </c>
      <c r="Y15" s="5">
        <f t="shared" ref="Y15" si="111">X15/X$28*100</f>
        <v>4.9134377576257213</v>
      </c>
    </row>
    <row r="16" spans="1:25" ht="15.75" x14ac:dyDescent="0.25">
      <c r="A16" s="1" t="s">
        <v>105</v>
      </c>
      <c r="B16" s="1">
        <v>14</v>
      </c>
      <c r="C16" s="5">
        <f t="shared" si="1"/>
        <v>10.9375</v>
      </c>
      <c r="D16" s="1">
        <v>11</v>
      </c>
      <c r="E16" s="5">
        <f t="shared" si="1"/>
        <v>5.6994818652849739</v>
      </c>
      <c r="F16" s="1">
        <v>1</v>
      </c>
      <c r="G16" s="5">
        <f t="shared" ref="G16" si="112">F16/F$28*100</f>
        <v>7.1428571428571423</v>
      </c>
      <c r="H16" s="1">
        <v>7</v>
      </c>
      <c r="I16" s="5">
        <f t="shared" ref="I16" si="113">H16/H$28*100</f>
        <v>5.6451612903225801</v>
      </c>
      <c r="J16" s="1">
        <v>12</v>
      </c>
      <c r="K16" s="5">
        <f t="shared" ref="K16" si="114">J16/J$28*100</f>
        <v>4.5977011494252871</v>
      </c>
      <c r="L16" s="1">
        <v>1</v>
      </c>
      <c r="M16" s="5">
        <f t="shared" ref="M16" si="115">L16/L$28*100</f>
        <v>3.125</v>
      </c>
      <c r="N16" s="1">
        <v>119</v>
      </c>
      <c r="O16" s="5">
        <f t="shared" ref="O16" si="116">N16/N$28*100</f>
        <v>3.6717062634989204</v>
      </c>
      <c r="P16" s="1">
        <v>4</v>
      </c>
      <c r="Q16" s="5">
        <f t="shared" ref="Q16" si="117">P16/P$28*100</f>
        <v>5.4054054054054053</v>
      </c>
      <c r="R16" s="1">
        <v>1</v>
      </c>
      <c r="S16" s="5">
        <f t="shared" ref="S16" si="118">R16/R$28*100</f>
        <v>3.5714285714285712</v>
      </c>
      <c r="T16" s="1">
        <v>54</v>
      </c>
      <c r="U16" s="5">
        <f t="shared" ref="U16" si="119">T16/T$28*100</f>
        <v>2.8183716075156577</v>
      </c>
      <c r="V16" s="1">
        <v>2</v>
      </c>
      <c r="W16" s="5">
        <f t="shared" ref="W16" si="120">V16/V$28*100</f>
        <v>3.7037037037037033</v>
      </c>
      <c r="X16" s="1">
        <f t="shared" si="0"/>
        <v>226</v>
      </c>
      <c r="Y16" s="5">
        <f t="shared" ref="Y16" si="121">X16/X$28*100</f>
        <v>3.7262984336356144</v>
      </c>
    </row>
    <row r="17" spans="1:25" ht="15.75" x14ac:dyDescent="0.25">
      <c r="A17" s="1" t="s">
        <v>106</v>
      </c>
      <c r="B17" s="1">
        <v>5</v>
      </c>
      <c r="C17" s="5">
        <f t="shared" si="1"/>
        <v>3.90625</v>
      </c>
      <c r="D17" s="1">
        <v>6</v>
      </c>
      <c r="E17" s="5">
        <f t="shared" si="1"/>
        <v>3.1088082901554404</v>
      </c>
      <c r="F17" s="1">
        <v>1</v>
      </c>
      <c r="G17" s="5">
        <f t="shared" ref="G17" si="122">F17/F$28*100</f>
        <v>7.1428571428571423</v>
      </c>
      <c r="H17" s="1">
        <v>5</v>
      </c>
      <c r="I17" s="5">
        <f t="shared" ref="I17" si="123">H17/H$28*100</f>
        <v>4.032258064516129</v>
      </c>
      <c r="J17" s="1">
        <v>12</v>
      </c>
      <c r="K17" s="5">
        <f t="shared" ref="K17" si="124">J17/J$28*100</f>
        <v>4.5977011494252871</v>
      </c>
      <c r="L17" s="1">
        <v>0</v>
      </c>
      <c r="M17" s="5">
        <f t="shared" ref="M17" si="125">L17/L$28*100</f>
        <v>0</v>
      </c>
      <c r="N17" s="1">
        <v>127</v>
      </c>
      <c r="O17" s="5">
        <f t="shared" ref="O17" si="126">N17/N$28*100</f>
        <v>3.9185436593643939</v>
      </c>
      <c r="P17" s="1">
        <v>6</v>
      </c>
      <c r="Q17" s="5">
        <f t="shared" ref="Q17" si="127">P17/P$28*100</f>
        <v>8.1081081081081088</v>
      </c>
      <c r="R17" s="1">
        <v>0</v>
      </c>
      <c r="S17" s="5">
        <f t="shared" ref="S17" si="128">R17/R$28*100</f>
        <v>0</v>
      </c>
      <c r="T17" s="1">
        <v>45</v>
      </c>
      <c r="U17" s="5">
        <f t="shared" ref="U17" si="129">T17/T$28*100</f>
        <v>2.3486430062630479</v>
      </c>
      <c r="V17" s="1">
        <v>2</v>
      </c>
      <c r="W17" s="5">
        <f t="shared" ref="W17" si="130">V17/V$28*100</f>
        <v>3.7037037037037033</v>
      </c>
      <c r="X17" s="1">
        <f t="shared" si="0"/>
        <v>209</v>
      </c>
      <c r="Y17" s="5">
        <f t="shared" ref="Y17" si="131">X17/X$28*100</f>
        <v>3.446001648804617</v>
      </c>
    </row>
    <row r="18" spans="1:25" ht="15.75" x14ac:dyDescent="0.25">
      <c r="A18" s="1" t="s">
        <v>107</v>
      </c>
      <c r="B18" s="1">
        <v>4</v>
      </c>
      <c r="C18" s="5">
        <f t="shared" si="1"/>
        <v>3.125</v>
      </c>
      <c r="D18" s="1">
        <v>9</v>
      </c>
      <c r="E18" s="5">
        <f t="shared" si="1"/>
        <v>4.6632124352331603</v>
      </c>
      <c r="F18" s="1">
        <v>0</v>
      </c>
      <c r="G18" s="5">
        <f t="shared" ref="G18" si="132">F18/F$28*100</f>
        <v>0</v>
      </c>
      <c r="H18" s="1">
        <v>1</v>
      </c>
      <c r="I18" s="5">
        <f t="shared" ref="I18" si="133">H18/H$28*100</f>
        <v>0.80645161290322576</v>
      </c>
      <c r="J18" s="1">
        <v>4</v>
      </c>
      <c r="K18" s="5">
        <f t="shared" ref="K18" si="134">J18/J$28*100</f>
        <v>1.5325670498084289</v>
      </c>
      <c r="L18" s="1">
        <v>1</v>
      </c>
      <c r="M18" s="5">
        <f t="shared" ref="M18" si="135">L18/L$28*100</f>
        <v>3.125</v>
      </c>
      <c r="N18" s="1">
        <v>100</v>
      </c>
      <c r="O18" s="5">
        <f t="shared" ref="O18" si="136">N18/N$28*100</f>
        <v>3.0854674483184201</v>
      </c>
      <c r="P18" s="1">
        <v>7</v>
      </c>
      <c r="Q18" s="5">
        <f t="shared" ref="Q18" si="137">P18/P$28*100</f>
        <v>9.4594594594594597</v>
      </c>
      <c r="R18" s="1">
        <v>1</v>
      </c>
      <c r="S18" s="5">
        <f t="shared" ref="S18" si="138">R18/R$28*100</f>
        <v>3.5714285714285712</v>
      </c>
      <c r="T18" s="1">
        <v>40</v>
      </c>
      <c r="U18" s="5">
        <f t="shared" ref="U18" si="139">T18/T$28*100</f>
        <v>2.0876826722338206</v>
      </c>
      <c r="V18" s="1">
        <v>0</v>
      </c>
      <c r="W18" s="5">
        <f t="shared" ref="W18" si="140">V18/V$28*100</f>
        <v>0</v>
      </c>
      <c r="X18" s="1">
        <f t="shared" si="0"/>
        <v>167</v>
      </c>
      <c r="Y18" s="5">
        <f t="shared" ref="Y18" si="141">X18/X$28*100</f>
        <v>2.7535037098103876</v>
      </c>
    </row>
    <row r="19" spans="1:25" ht="15.75" x14ac:dyDescent="0.25">
      <c r="A19" s="1" t="s">
        <v>108</v>
      </c>
      <c r="B19" s="1">
        <v>5</v>
      </c>
      <c r="C19" s="5">
        <f t="shared" si="1"/>
        <v>3.90625</v>
      </c>
      <c r="D19" s="1">
        <v>7</v>
      </c>
      <c r="E19" s="5">
        <f t="shared" si="1"/>
        <v>3.6269430051813467</v>
      </c>
      <c r="F19" s="1">
        <v>1</v>
      </c>
      <c r="G19" s="5">
        <f t="shared" ref="G19" si="142">F19/F$28*100</f>
        <v>7.1428571428571423</v>
      </c>
      <c r="H19" s="1">
        <v>4</v>
      </c>
      <c r="I19" s="5">
        <f t="shared" ref="I19" si="143">H19/H$28*100</f>
        <v>3.225806451612903</v>
      </c>
      <c r="J19" s="1">
        <v>10</v>
      </c>
      <c r="K19" s="5">
        <f t="shared" ref="K19" si="144">J19/J$28*100</f>
        <v>3.8314176245210727</v>
      </c>
      <c r="L19" s="1">
        <v>0</v>
      </c>
      <c r="M19" s="5">
        <f t="shared" ref="M19" si="145">L19/L$28*100</f>
        <v>0</v>
      </c>
      <c r="N19" s="1">
        <v>109</v>
      </c>
      <c r="O19" s="5">
        <f t="shared" ref="O19" si="146">N19/N$28*100</f>
        <v>3.3631595186670782</v>
      </c>
      <c r="P19" s="1">
        <v>4</v>
      </c>
      <c r="Q19" s="5">
        <f t="shared" ref="Q19" si="147">P19/P$28*100</f>
        <v>5.4054054054054053</v>
      </c>
      <c r="R19" s="1">
        <v>0</v>
      </c>
      <c r="S19" s="5">
        <f t="shared" ref="S19" si="148">R19/R$28*100</f>
        <v>0</v>
      </c>
      <c r="T19" s="1">
        <v>48</v>
      </c>
      <c r="U19" s="5">
        <f t="shared" ref="U19" si="149">T19/T$28*100</f>
        <v>2.5052192066805845</v>
      </c>
      <c r="V19" s="1">
        <v>1</v>
      </c>
      <c r="W19" s="5">
        <f t="shared" ref="W19" si="150">V19/V$28*100</f>
        <v>1.8518518518518516</v>
      </c>
      <c r="X19" s="1">
        <f t="shared" si="0"/>
        <v>189</v>
      </c>
      <c r="Y19" s="5">
        <f t="shared" ref="Y19" si="151">X19/X$28*100</f>
        <v>3.116240725474031</v>
      </c>
    </row>
    <row r="20" spans="1:25" ht="15.75" x14ac:dyDescent="0.25">
      <c r="A20" s="1" t="s">
        <v>109</v>
      </c>
      <c r="B20" s="1">
        <v>3</v>
      </c>
      <c r="C20" s="5">
        <f t="shared" si="1"/>
        <v>2.34375</v>
      </c>
      <c r="D20" s="1">
        <v>8</v>
      </c>
      <c r="E20" s="5">
        <f t="shared" si="1"/>
        <v>4.1450777202072544</v>
      </c>
      <c r="F20" s="1">
        <v>0</v>
      </c>
      <c r="G20" s="5">
        <f t="shared" ref="G20" si="152">F20/F$28*100</f>
        <v>0</v>
      </c>
      <c r="H20" s="1">
        <v>3</v>
      </c>
      <c r="I20" s="5">
        <f t="shared" ref="I20" si="153">H20/H$28*100</f>
        <v>2.4193548387096775</v>
      </c>
      <c r="J20" s="1">
        <v>5</v>
      </c>
      <c r="K20" s="5">
        <f t="shared" ref="K20" si="154">J20/J$28*100</f>
        <v>1.9157088122605364</v>
      </c>
      <c r="L20" s="1">
        <v>3</v>
      </c>
      <c r="M20" s="5">
        <f t="shared" ref="M20" si="155">L20/L$28*100</f>
        <v>9.375</v>
      </c>
      <c r="N20" s="1">
        <v>113</v>
      </c>
      <c r="O20" s="5">
        <f t="shared" ref="O20" si="156">N20/N$28*100</f>
        <v>3.4865782165998151</v>
      </c>
      <c r="P20" s="1">
        <v>2</v>
      </c>
      <c r="Q20" s="5">
        <f t="shared" ref="Q20" si="157">P20/P$28*100</f>
        <v>2.7027027027027026</v>
      </c>
      <c r="R20" s="1">
        <v>1</v>
      </c>
      <c r="S20" s="5">
        <f t="shared" ref="S20" si="158">R20/R$28*100</f>
        <v>3.5714285714285712</v>
      </c>
      <c r="T20" s="1">
        <v>39</v>
      </c>
      <c r="U20" s="5">
        <f t="shared" ref="U20" si="159">T20/T$28*100</f>
        <v>2.0354906054279751</v>
      </c>
      <c r="V20" s="1">
        <v>2</v>
      </c>
      <c r="W20" s="5">
        <f t="shared" ref="W20" si="160">V20/V$28*100</f>
        <v>3.7037037037037033</v>
      </c>
      <c r="X20" s="1">
        <f t="shared" si="0"/>
        <v>179</v>
      </c>
      <c r="Y20" s="5">
        <f t="shared" ref="Y20" si="161">X20/X$28*100</f>
        <v>2.9513602638087386</v>
      </c>
    </row>
    <row r="21" spans="1:25" ht="15.75" x14ac:dyDescent="0.25">
      <c r="A21" s="1" t="s">
        <v>110</v>
      </c>
      <c r="B21" s="1">
        <v>3</v>
      </c>
      <c r="C21" s="5">
        <f t="shared" si="1"/>
        <v>2.34375</v>
      </c>
      <c r="D21" s="1">
        <v>5</v>
      </c>
      <c r="E21" s="5">
        <f t="shared" si="1"/>
        <v>2.5906735751295336</v>
      </c>
      <c r="F21" s="1">
        <v>0</v>
      </c>
      <c r="G21" s="5">
        <f t="shared" ref="G21" si="162">F21/F$28*100</f>
        <v>0</v>
      </c>
      <c r="H21" s="1">
        <v>5</v>
      </c>
      <c r="I21" s="5">
        <f t="shared" ref="I21" si="163">H21/H$28*100</f>
        <v>4.032258064516129</v>
      </c>
      <c r="J21" s="1">
        <v>12</v>
      </c>
      <c r="K21" s="5">
        <f t="shared" ref="K21" si="164">J21/J$28*100</f>
        <v>4.5977011494252871</v>
      </c>
      <c r="L21" s="1">
        <v>1</v>
      </c>
      <c r="M21" s="5">
        <f t="shared" ref="M21" si="165">L21/L$28*100</f>
        <v>3.125</v>
      </c>
      <c r="N21" s="1">
        <v>108</v>
      </c>
      <c r="O21" s="5">
        <f t="shared" ref="O21" si="166">N21/N$28*100</f>
        <v>3.3323048441838941</v>
      </c>
      <c r="P21" s="1">
        <v>1</v>
      </c>
      <c r="Q21" s="5">
        <f t="shared" ref="Q21" si="167">P21/P$28*100</f>
        <v>1.3513513513513513</v>
      </c>
      <c r="R21" s="1">
        <v>3</v>
      </c>
      <c r="S21" s="5">
        <f t="shared" ref="S21" si="168">R21/R$28*100</f>
        <v>10.714285714285714</v>
      </c>
      <c r="T21" s="1">
        <v>51</v>
      </c>
      <c r="U21" s="5">
        <f t="shared" ref="U21" si="169">T21/T$28*100</f>
        <v>2.6617954070981211</v>
      </c>
      <c r="V21" s="1">
        <v>3</v>
      </c>
      <c r="W21" s="5">
        <f t="shared" ref="W21" si="170">V21/V$28*100</f>
        <v>5.5555555555555554</v>
      </c>
      <c r="X21" s="1">
        <f t="shared" si="0"/>
        <v>192</v>
      </c>
      <c r="Y21" s="5">
        <f t="shared" ref="Y21" si="171">X21/X$28*100</f>
        <v>3.1657048639736196</v>
      </c>
    </row>
    <row r="22" spans="1:25" ht="15.75" x14ac:dyDescent="0.25">
      <c r="A22" s="1" t="s">
        <v>111</v>
      </c>
      <c r="B22" s="1">
        <v>3</v>
      </c>
      <c r="C22" s="5">
        <f t="shared" si="1"/>
        <v>2.34375</v>
      </c>
      <c r="D22" s="1">
        <v>7</v>
      </c>
      <c r="E22" s="5">
        <f t="shared" si="1"/>
        <v>3.6269430051813467</v>
      </c>
      <c r="F22" s="1">
        <v>0</v>
      </c>
      <c r="G22" s="5">
        <f t="shared" ref="G22" si="172">F22/F$28*100</f>
        <v>0</v>
      </c>
      <c r="H22" s="1">
        <v>6</v>
      </c>
      <c r="I22" s="5">
        <f t="shared" ref="I22" si="173">H22/H$28*100</f>
        <v>4.838709677419355</v>
      </c>
      <c r="J22" s="1">
        <v>9</v>
      </c>
      <c r="K22" s="5">
        <f t="shared" ref="K22" si="174">J22/J$28*100</f>
        <v>3.4482758620689653</v>
      </c>
      <c r="L22" s="1">
        <v>0</v>
      </c>
      <c r="M22" s="5">
        <f t="shared" ref="M22" si="175">L22/L$28*100</f>
        <v>0</v>
      </c>
      <c r="N22" s="1">
        <v>91</v>
      </c>
      <c r="O22" s="5">
        <f t="shared" ref="O22" si="176">N22/N$28*100</f>
        <v>2.8077753779697625</v>
      </c>
      <c r="P22" s="1">
        <v>5</v>
      </c>
      <c r="Q22" s="5">
        <f t="shared" ref="Q22" si="177">P22/P$28*100</f>
        <v>6.756756756756757</v>
      </c>
      <c r="R22" s="1">
        <v>2</v>
      </c>
      <c r="S22" s="5">
        <f t="shared" ref="S22" si="178">R22/R$28*100</f>
        <v>7.1428571428571423</v>
      </c>
      <c r="T22" s="1">
        <v>59</v>
      </c>
      <c r="U22" s="5">
        <f t="shared" ref="U22" si="179">T22/T$28*100</f>
        <v>3.079331941544885</v>
      </c>
      <c r="V22" s="1">
        <v>1</v>
      </c>
      <c r="W22" s="5">
        <f t="shared" ref="W22" si="180">V22/V$28*100</f>
        <v>1.8518518518518516</v>
      </c>
      <c r="X22" s="1">
        <f t="shared" si="0"/>
        <v>183</v>
      </c>
      <c r="Y22" s="5">
        <f t="shared" ref="Y22" si="181">X22/X$28*100</f>
        <v>3.0173124484748555</v>
      </c>
    </row>
    <row r="23" spans="1:25" ht="15.75" x14ac:dyDescent="0.25">
      <c r="A23" s="1" t="s">
        <v>112</v>
      </c>
      <c r="B23" s="1">
        <v>2</v>
      </c>
      <c r="C23" s="5">
        <f t="shared" si="1"/>
        <v>1.5625</v>
      </c>
      <c r="D23" s="1">
        <v>15</v>
      </c>
      <c r="E23" s="5">
        <f t="shared" si="1"/>
        <v>7.7720207253886011</v>
      </c>
      <c r="F23" s="1">
        <v>1</v>
      </c>
      <c r="G23" s="5">
        <f t="shared" ref="G23" si="182">F23/F$28*100</f>
        <v>7.1428571428571423</v>
      </c>
      <c r="H23" s="1">
        <v>3</v>
      </c>
      <c r="I23" s="5">
        <f t="shared" ref="I23" si="183">H23/H$28*100</f>
        <v>2.4193548387096775</v>
      </c>
      <c r="J23" s="1">
        <v>9</v>
      </c>
      <c r="K23" s="5">
        <f t="shared" ref="K23" si="184">J23/J$28*100</f>
        <v>3.4482758620689653</v>
      </c>
      <c r="L23" s="1">
        <v>1</v>
      </c>
      <c r="M23" s="5">
        <f t="shared" ref="M23" si="185">L23/L$28*100</f>
        <v>3.125</v>
      </c>
      <c r="N23" s="1">
        <v>116</v>
      </c>
      <c r="O23" s="5">
        <f t="shared" ref="O23" si="186">N23/N$28*100</f>
        <v>3.5791422400493675</v>
      </c>
      <c r="P23" s="1">
        <v>5</v>
      </c>
      <c r="Q23" s="5">
        <f t="shared" ref="Q23" si="187">P23/P$28*100</f>
        <v>6.756756756756757</v>
      </c>
      <c r="R23" s="1">
        <v>1</v>
      </c>
      <c r="S23" s="5">
        <f t="shared" ref="S23" si="188">R23/R$28*100</f>
        <v>3.5714285714285712</v>
      </c>
      <c r="T23" s="1">
        <v>61</v>
      </c>
      <c r="U23" s="5">
        <f t="shared" ref="U23" si="189">T23/T$28*100</f>
        <v>3.1837160751565765</v>
      </c>
      <c r="V23" s="1">
        <v>2</v>
      </c>
      <c r="W23" s="5">
        <f t="shared" ref="W23" si="190">V23/V$28*100</f>
        <v>3.7037037037037033</v>
      </c>
      <c r="X23" s="1">
        <f t="shared" si="0"/>
        <v>216</v>
      </c>
      <c r="Y23" s="5">
        <f t="shared" ref="Y23" si="191">X23/X$28*100</f>
        <v>3.5614179719703216</v>
      </c>
    </row>
    <row r="24" spans="1:25" ht="31.5" x14ac:dyDescent="0.25">
      <c r="A24" s="1" t="s">
        <v>113</v>
      </c>
      <c r="B24" s="1">
        <v>6</v>
      </c>
      <c r="C24" s="5">
        <f t="shared" si="1"/>
        <v>4.6875</v>
      </c>
      <c r="D24" s="1">
        <v>15</v>
      </c>
      <c r="E24" s="5">
        <f t="shared" si="1"/>
        <v>7.7720207253886011</v>
      </c>
      <c r="F24" s="1">
        <v>1</v>
      </c>
      <c r="G24" s="5">
        <f t="shared" ref="G24" si="192">F24/F$28*100</f>
        <v>7.1428571428571423</v>
      </c>
      <c r="H24" s="1">
        <v>4</v>
      </c>
      <c r="I24" s="5">
        <f t="shared" ref="I24" si="193">H24/H$28*100</f>
        <v>3.225806451612903</v>
      </c>
      <c r="J24" s="1">
        <v>5</v>
      </c>
      <c r="K24" s="5">
        <f t="shared" ref="K24" si="194">J24/J$28*100</f>
        <v>1.9157088122605364</v>
      </c>
      <c r="L24" s="1">
        <v>1</v>
      </c>
      <c r="M24" s="5">
        <f t="shared" ref="M24" si="195">L24/L$28*100</f>
        <v>3.125</v>
      </c>
      <c r="N24" s="1">
        <v>93</v>
      </c>
      <c r="O24" s="5">
        <f t="shared" ref="O24" si="196">N24/N$28*100</f>
        <v>2.8694847269361308</v>
      </c>
      <c r="P24" s="1">
        <v>0</v>
      </c>
      <c r="Q24" s="5">
        <f t="shared" ref="Q24" si="197">P24/P$28*100</f>
        <v>0</v>
      </c>
      <c r="R24" s="1">
        <v>0</v>
      </c>
      <c r="S24" s="5">
        <f t="shared" ref="S24" si="198">R24/R$28*100</f>
        <v>0</v>
      </c>
      <c r="T24" s="1">
        <v>47</v>
      </c>
      <c r="U24" s="5">
        <f t="shared" ref="U24" si="199">T24/T$28*100</f>
        <v>2.4530271398747394</v>
      </c>
      <c r="V24" s="1">
        <v>2</v>
      </c>
      <c r="W24" s="5">
        <f t="shared" ref="W24" si="200">V24/V$28*100</f>
        <v>3.7037037037037033</v>
      </c>
      <c r="X24" s="1">
        <f t="shared" si="0"/>
        <v>174</v>
      </c>
      <c r="Y24" s="5">
        <f t="shared" ref="Y24" si="201">X24/X$28*100</f>
        <v>2.8689200329760927</v>
      </c>
    </row>
    <row r="25" spans="1:25" ht="31.5" x14ac:dyDescent="0.25">
      <c r="A25" s="1" t="s">
        <v>114</v>
      </c>
      <c r="B25" s="1">
        <v>2</v>
      </c>
      <c r="C25" s="5">
        <f t="shared" si="1"/>
        <v>1.5625</v>
      </c>
      <c r="D25" s="1">
        <v>14</v>
      </c>
      <c r="E25" s="5">
        <f t="shared" si="1"/>
        <v>7.2538860103626934</v>
      </c>
      <c r="F25" s="1">
        <v>1</v>
      </c>
      <c r="G25" s="5">
        <f t="shared" ref="G25" si="202">F25/F$28*100</f>
        <v>7.1428571428571423</v>
      </c>
      <c r="H25" s="1">
        <v>3</v>
      </c>
      <c r="I25" s="5">
        <f t="shared" ref="I25" si="203">H25/H$28*100</f>
        <v>2.4193548387096775</v>
      </c>
      <c r="J25" s="1">
        <v>12</v>
      </c>
      <c r="K25" s="5">
        <f t="shared" ref="K25" si="204">J25/J$28*100</f>
        <v>4.5977011494252871</v>
      </c>
      <c r="L25" s="1">
        <v>1</v>
      </c>
      <c r="M25" s="5">
        <f t="shared" ref="M25" si="205">L25/L$28*100</f>
        <v>3.125</v>
      </c>
      <c r="N25" s="1">
        <v>126</v>
      </c>
      <c r="O25" s="5">
        <f t="shared" ref="O25" si="206">N25/N$28*100</f>
        <v>3.8876889848812093</v>
      </c>
      <c r="P25" s="1">
        <v>2</v>
      </c>
      <c r="Q25" s="5">
        <f t="shared" ref="Q25" si="207">P25/P$28*100</f>
        <v>2.7027027027027026</v>
      </c>
      <c r="R25" s="1">
        <v>3</v>
      </c>
      <c r="S25" s="5">
        <f t="shared" ref="S25" si="208">R25/R$28*100</f>
        <v>10.714285714285714</v>
      </c>
      <c r="T25" s="1">
        <v>65</v>
      </c>
      <c r="U25" s="5">
        <f t="shared" ref="U25" si="209">T25/T$28*100</f>
        <v>3.3924843423799582</v>
      </c>
      <c r="V25" s="1">
        <v>1</v>
      </c>
      <c r="W25" s="5">
        <f t="shared" ref="W25" si="210">V25/V$28*100</f>
        <v>1.8518518518518516</v>
      </c>
      <c r="X25" s="1">
        <f t="shared" si="0"/>
        <v>230</v>
      </c>
      <c r="Y25" s="5">
        <f t="shared" ref="Y25" si="211">X25/X$28*100</f>
        <v>3.7922506183017313</v>
      </c>
    </row>
    <row r="26" spans="1:25" ht="31.5" x14ac:dyDescent="0.25">
      <c r="A26" s="1" t="s">
        <v>115</v>
      </c>
      <c r="B26" s="1">
        <v>4</v>
      </c>
      <c r="C26" s="5">
        <f t="shared" si="1"/>
        <v>3.125</v>
      </c>
      <c r="D26" s="1">
        <v>10</v>
      </c>
      <c r="E26" s="5">
        <f t="shared" si="1"/>
        <v>5.1813471502590671</v>
      </c>
      <c r="F26" s="1">
        <v>0</v>
      </c>
      <c r="G26" s="5">
        <f t="shared" ref="G26" si="212">F26/F$28*100</f>
        <v>0</v>
      </c>
      <c r="H26" s="1">
        <v>5</v>
      </c>
      <c r="I26" s="5">
        <f t="shared" ref="I26" si="213">H26/H$28*100</f>
        <v>4.032258064516129</v>
      </c>
      <c r="J26" s="1">
        <v>5</v>
      </c>
      <c r="K26" s="5">
        <f t="shared" ref="K26" si="214">J26/J$28*100</f>
        <v>1.9157088122605364</v>
      </c>
      <c r="L26" s="1">
        <v>3</v>
      </c>
      <c r="M26" s="5">
        <f t="shared" ref="M26" si="215">L26/L$28*100</f>
        <v>9.375</v>
      </c>
      <c r="N26" s="1">
        <v>120</v>
      </c>
      <c r="O26" s="5">
        <f t="shared" ref="O26" si="216">N26/N$28*100</f>
        <v>3.7025609379821045</v>
      </c>
      <c r="P26" s="1">
        <v>4</v>
      </c>
      <c r="Q26" s="5">
        <f t="shared" ref="Q26" si="217">P26/P$28*100</f>
        <v>5.4054054054054053</v>
      </c>
      <c r="R26" s="1">
        <v>2</v>
      </c>
      <c r="S26" s="5">
        <f t="shared" ref="S26" si="218">R26/R$28*100</f>
        <v>7.1428571428571423</v>
      </c>
      <c r="T26" s="1">
        <v>60</v>
      </c>
      <c r="U26" s="5">
        <f t="shared" ref="U26" si="219">T26/T$28*100</f>
        <v>3.1315240083507305</v>
      </c>
      <c r="V26" s="1">
        <v>3</v>
      </c>
      <c r="W26" s="5">
        <f t="shared" ref="W26" si="220">V26/V$28*100</f>
        <v>5.5555555555555554</v>
      </c>
      <c r="X26" s="1">
        <f t="shared" si="0"/>
        <v>216</v>
      </c>
      <c r="Y26" s="5">
        <f t="shared" ref="Y26" si="221">X26/X$28*100</f>
        <v>3.5614179719703216</v>
      </c>
    </row>
    <row r="27" spans="1:25" ht="31.5" x14ac:dyDescent="0.25">
      <c r="A27" s="1" t="s">
        <v>116</v>
      </c>
      <c r="B27" s="1">
        <v>5</v>
      </c>
      <c r="C27" s="5">
        <f t="shared" si="1"/>
        <v>3.90625</v>
      </c>
      <c r="D27" s="1">
        <v>12</v>
      </c>
      <c r="E27" s="5">
        <f t="shared" si="1"/>
        <v>6.2176165803108807</v>
      </c>
      <c r="F27" s="1">
        <v>0</v>
      </c>
      <c r="G27" s="5">
        <f t="shared" ref="G27" si="222">F27/F$28*100</f>
        <v>0</v>
      </c>
      <c r="H27" s="1">
        <v>3</v>
      </c>
      <c r="I27" s="5">
        <f t="shared" ref="I27" si="223">H27/H$28*100</f>
        <v>2.4193548387096775</v>
      </c>
      <c r="J27" s="1">
        <v>4</v>
      </c>
      <c r="K27" s="5">
        <f t="shared" ref="K27" si="224">J27/J$28*100</f>
        <v>1.5325670498084289</v>
      </c>
      <c r="L27" s="1">
        <v>1</v>
      </c>
      <c r="M27" s="5">
        <f t="shared" ref="M27" si="225">L27/L$28*100</f>
        <v>3.125</v>
      </c>
      <c r="N27" s="1">
        <v>104</v>
      </c>
      <c r="O27" s="5">
        <f t="shared" ref="O27" si="226">N27/N$28*100</f>
        <v>3.2088861462511575</v>
      </c>
      <c r="P27" s="1">
        <v>2</v>
      </c>
      <c r="Q27" s="5">
        <f t="shared" ref="Q27" si="227">P27/P$28*100</f>
        <v>2.7027027027027026</v>
      </c>
      <c r="R27" s="1">
        <v>2</v>
      </c>
      <c r="S27" s="5">
        <f t="shared" ref="S27" si="228">R27/R$28*100</f>
        <v>7.1428571428571423</v>
      </c>
      <c r="T27" s="1">
        <v>62</v>
      </c>
      <c r="U27" s="5">
        <f t="shared" ref="U27" si="229">T27/T$28*100</f>
        <v>3.2359081419624216</v>
      </c>
      <c r="V27" s="1">
        <v>1</v>
      </c>
      <c r="W27" s="5">
        <f t="shared" ref="W27" si="230">V27/V$28*100</f>
        <v>1.8518518518518516</v>
      </c>
      <c r="X27" s="1">
        <f t="shared" si="0"/>
        <v>196</v>
      </c>
      <c r="Y27" s="5">
        <f t="shared" ref="Y27" si="231">X27/X$28*100</f>
        <v>3.2316570486397365</v>
      </c>
    </row>
    <row r="28" spans="1:25" ht="15.75" x14ac:dyDescent="0.25">
      <c r="A28" s="15" t="s">
        <v>9</v>
      </c>
      <c r="B28" s="15">
        <f>SUM(B4:B27)</f>
        <v>128</v>
      </c>
      <c r="C28" s="5">
        <f t="shared" si="1"/>
        <v>100</v>
      </c>
      <c r="D28" s="15">
        <f>SUM(D4:D27)</f>
        <v>193</v>
      </c>
      <c r="E28" s="5">
        <f t="shared" si="1"/>
        <v>100</v>
      </c>
      <c r="F28" s="15">
        <f>SUM(F4:F27)</f>
        <v>14</v>
      </c>
      <c r="G28" s="5">
        <f t="shared" ref="G28" si="232">F28/F$28*100</f>
        <v>100</v>
      </c>
      <c r="H28" s="15">
        <f>SUM(H4:H27)</f>
        <v>124</v>
      </c>
      <c r="I28" s="5">
        <f t="shared" ref="I28" si="233">H28/H$28*100</f>
        <v>100</v>
      </c>
      <c r="J28" s="15">
        <f>SUM(J4:J27)</f>
        <v>261</v>
      </c>
      <c r="K28" s="5">
        <f t="shared" ref="K28" si="234">J28/J$28*100</f>
        <v>100</v>
      </c>
      <c r="L28" s="15">
        <f>SUM(L4:L27)</f>
        <v>32</v>
      </c>
      <c r="M28" s="5">
        <f t="shared" ref="M28" si="235">L28/L$28*100</f>
        <v>100</v>
      </c>
      <c r="N28" s="15">
        <f>SUM(N4:N27)</f>
        <v>3241</v>
      </c>
      <c r="O28" s="5">
        <f t="shared" ref="O28" si="236">N28/N$28*100</f>
        <v>100</v>
      </c>
      <c r="P28" s="15">
        <f>SUM(P4:P27)</f>
        <v>74</v>
      </c>
      <c r="Q28" s="5">
        <f t="shared" ref="Q28" si="237">P28/P$28*100</f>
        <v>100</v>
      </c>
      <c r="R28" s="15">
        <f>SUM(R4:R27)</f>
        <v>28</v>
      </c>
      <c r="S28" s="5">
        <f t="shared" ref="S28" si="238">R28/R$28*100</f>
        <v>100</v>
      </c>
      <c r="T28" s="15">
        <f>SUM(T4:T27)</f>
        <v>1916</v>
      </c>
      <c r="U28" s="5">
        <f t="shared" ref="U28" si="239">T28/T$28*100</f>
        <v>100</v>
      </c>
      <c r="V28" s="15">
        <f>SUM(V4:V27)</f>
        <v>54</v>
      </c>
      <c r="W28" s="5">
        <f t="shared" ref="W28" si="240">V28/V$28*100</f>
        <v>100</v>
      </c>
      <c r="X28" s="15">
        <f>SUM(X4:X27)</f>
        <v>6065</v>
      </c>
      <c r="Y28" s="5">
        <f t="shared" ref="Y28" si="241">X28/X$28*100</f>
        <v>100</v>
      </c>
    </row>
    <row r="29" spans="1:25" ht="47.25" x14ac:dyDescent="0.25">
      <c r="A29" s="14" t="s">
        <v>16</v>
      </c>
      <c r="B29" s="15" t="s">
        <v>13</v>
      </c>
      <c r="C29" s="4" t="s">
        <v>14</v>
      </c>
      <c r="D29" s="15" t="s">
        <v>13</v>
      </c>
      <c r="E29" s="4" t="s">
        <v>14</v>
      </c>
      <c r="F29" s="15" t="s">
        <v>13</v>
      </c>
      <c r="G29" s="4" t="s">
        <v>14</v>
      </c>
      <c r="H29" s="15" t="s">
        <v>13</v>
      </c>
      <c r="I29" s="4" t="s">
        <v>14</v>
      </c>
      <c r="J29" s="15" t="s">
        <v>13</v>
      </c>
      <c r="K29" s="4" t="s">
        <v>14</v>
      </c>
      <c r="L29" s="15" t="s">
        <v>13</v>
      </c>
      <c r="M29" s="4" t="s">
        <v>14</v>
      </c>
      <c r="N29" s="15" t="s">
        <v>13</v>
      </c>
      <c r="O29" s="4" t="s">
        <v>14</v>
      </c>
      <c r="P29" s="15" t="s">
        <v>13</v>
      </c>
      <c r="Q29" s="4" t="s">
        <v>14</v>
      </c>
      <c r="R29" s="15" t="s">
        <v>13</v>
      </c>
      <c r="S29" s="4" t="s">
        <v>14</v>
      </c>
      <c r="T29" s="15" t="s">
        <v>13</v>
      </c>
      <c r="U29" s="4" t="s">
        <v>14</v>
      </c>
      <c r="V29" s="15" t="s">
        <v>13</v>
      </c>
      <c r="W29" s="4" t="s">
        <v>14</v>
      </c>
      <c r="X29" s="15" t="s">
        <v>13</v>
      </c>
      <c r="Y29" s="4" t="s">
        <v>14</v>
      </c>
    </row>
    <row r="30" spans="1:25" ht="15.75" x14ac:dyDescent="0.25">
      <c r="A30" s="15" t="s">
        <v>10</v>
      </c>
      <c r="B30" s="14">
        <f>B28-B31</f>
        <v>80</v>
      </c>
      <c r="C30" s="5">
        <f>B30/B32*100</f>
        <v>62.5</v>
      </c>
      <c r="D30" s="14">
        <f>D28-D31</f>
        <v>122</v>
      </c>
      <c r="E30" s="5">
        <f>D30/D32*100</f>
        <v>63.212435233160626</v>
      </c>
      <c r="F30" s="14">
        <f>F28-F31</f>
        <v>11</v>
      </c>
      <c r="G30" s="5">
        <f>F30/F32*100</f>
        <v>78.571428571428569</v>
      </c>
      <c r="H30" s="14">
        <f>H28-H31</f>
        <v>82</v>
      </c>
      <c r="I30" s="5">
        <f>H30/H32*100</f>
        <v>66.129032258064512</v>
      </c>
      <c r="J30" s="14">
        <f>J28-J31</f>
        <v>96</v>
      </c>
      <c r="K30" s="5">
        <f>J30/J32*100</f>
        <v>36.781609195402297</v>
      </c>
      <c r="L30" s="14">
        <f>L28-L31</f>
        <v>28</v>
      </c>
      <c r="M30" s="5">
        <f>L30/L32*100</f>
        <v>87.5</v>
      </c>
      <c r="N30" s="14">
        <f>N28-N31</f>
        <v>2342</v>
      </c>
      <c r="O30" s="5">
        <f>N30/N32*100</f>
        <v>72.261647639617394</v>
      </c>
      <c r="P30" s="14">
        <f>P28-P31</f>
        <v>53</v>
      </c>
      <c r="Q30" s="5">
        <f>P30/P32*100</f>
        <v>71.621621621621628</v>
      </c>
      <c r="R30" s="14">
        <f>R28-R31</f>
        <v>22</v>
      </c>
      <c r="S30" s="5">
        <f>R30/R32*100</f>
        <v>78.571428571428569</v>
      </c>
      <c r="T30" s="14">
        <f>T28-T31</f>
        <v>599</v>
      </c>
      <c r="U30" s="5">
        <f>T30/T32*100</f>
        <v>31.263048016701461</v>
      </c>
      <c r="V30" s="14">
        <f t="shared" ref="V30" si="242">V28-V31</f>
        <v>28</v>
      </c>
      <c r="W30" s="5">
        <f t="shared" ref="W30" si="243">V30/V32*100</f>
        <v>51.851851851851848</v>
      </c>
      <c r="X30" s="14">
        <f>X28-X31</f>
        <v>3463</v>
      </c>
      <c r="Y30" s="5">
        <f>X30/X32*100</f>
        <v>57.09810387469085</v>
      </c>
    </row>
    <row r="31" spans="1:25" ht="15.75" x14ac:dyDescent="0.25">
      <c r="A31" s="15" t="s">
        <v>11</v>
      </c>
      <c r="B31" s="14">
        <v>48</v>
      </c>
      <c r="C31" s="5">
        <f>B31/B32*100</f>
        <v>37.5</v>
      </c>
      <c r="D31" s="14">
        <f>43+28</f>
        <v>71</v>
      </c>
      <c r="E31" s="5">
        <f>D31/D32*100</f>
        <v>36.787564766839374</v>
      </c>
      <c r="F31" s="14">
        <v>3</v>
      </c>
      <c r="G31" s="5">
        <f>F31/F32*100</f>
        <v>21.428571428571427</v>
      </c>
      <c r="H31" s="14">
        <v>42</v>
      </c>
      <c r="I31" s="5">
        <f>H31/H32*100</f>
        <v>33.87096774193548</v>
      </c>
      <c r="J31" s="14">
        <f>99+66</f>
        <v>165</v>
      </c>
      <c r="K31" s="5">
        <f>J31/J32*100</f>
        <v>63.218390804597703</v>
      </c>
      <c r="L31" s="14">
        <v>4</v>
      </c>
      <c r="M31" s="5">
        <f>L31/L32*100</f>
        <v>12.5</v>
      </c>
      <c r="N31" s="14">
        <f>675+224</f>
        <v>899</v>
      </c>
      <c r="O31" s="5">
        <f>N31/N32*100</f>
        <v>27.738352360382596</v>
      </c>
      <c r="P31" s="14">
        <v>21</v>
      </c>
      <c r="Q31" s="5">
        <f>P31/P32*100</f>
        <v>28.378378378378379</v>
      </c>
      <c r="R31" s="14">
        <v>6</v>
      </c>
      <c r="S31" s="5">
        <f>R31/R32*100</f>
        <v>21.428571428571427</v>
      </c>
      <c r="T31" s="14">
        <f>788+74+455</f>
        <v>1317</v>
      </c>
      <c r="U31" s="5">
        <f>T31/T32*100</f>
        <v>68.736951983298539</v>
      </c>
      <c r="V31" s="14">
        <v>26</v>
      </c>
      <c r="W31" s="5">
        <f t="shared" ref="W31" si="244">V31/V32*100</f>
        <v>48.148148148148145</v>
      </c>
      <c r="X31" s="15">
        <f>B31+D31+F31+H31+J31+L31+N31+P31+R31+T31+V31</f>
        <v>2602</v>
      </c>
      <c r="Y31" s="5">
        <f>X31/X32*100</f>
        <v>42.90189612530915</v>
      </c>
    </row>
    <row r="32" spans="1:25" ht="15.75" x14ac:dyDescent="0.25">
      <c r="A32" s="15" t="s">
        <v>9</v>
      </c>
      <c r="B32" s="14">
        <f t="shared" ref="B32:Y32" si="245">SUM(B30:B31)</f>
        <v>128</v>
      </c>
      <c r="C32" s="6">
        <f t="shared" si="245"/>
        <v>100</v>
      </c>
      <c r="D32" s="14">
        <f t="shared" si="245"/>
        <v>193</v>
      </c>
      <c r="E32" s="9">
        <f t="shared" si="245"/>
        <v>100</v>
      </c>
      <c r="F32" s="14">
        <f t="shared" si="245"/>
        <v>14</v>
      </c>
      <c r="G32" s="9">
        <f t="shared" si="245"/>
        <v>100</v>
      </c>
      <c r="H32" s="14">
        <f t="shared" si="245"/>
        <v>124</v>
      </c>
      <c r="I32" s="9">
        <f t="shared" si="245"/>
        <v>100</v>
      </c>
      <c r="J32" s="14">
        <f t="shared" si="245"/>
        <v>261</v>
      </c>
      <c r="K32" s="9">
        <f t="shared" si="245"/>
        <v>100</v>
      </c>
      <c r="L32" s="14">
        <f t="shared" si="245"/>
        <v>32</v>
      </c>
      <c r="M32" s="9">
        <f t="shared" si="245"/>
        <v>100</v>
      </c>
      <c r="N32" s="14">
        <f t="shared" si="245"/>
        <v>3241</v>
      </c>
      <c r="O32" s="9">
        <f t="shared" si="245"/>
        <v>99.999999999999986</v>
      </c>
      <c r="P32" s="14">
        <f t="shared" si="245"/>
        <v>74</v>
      </c>
      <c r="Q32" s="9">
        <f t="shared" si="245"/>
        <v>100</v>
      </c>
      <c r="R32" s="14">
        <f t="shared" si="245"/>
        <v>28</v>
      </c>
      <c r="S32" s="9">
        <f t="shared" si="245"/>
        <v>100</v>
      </c>
      <c r="T32" s="14">
        <f t="shared" si="245"/>
        <v>1916</v>
      </c>
      <c r="U32" s="9">
        <f t="shared" si="245"/>
        <v>100</v>
      </c>
      <c r="V32" s="14">
        <f t="shared" ref="V32:W32" si="246">SUM(V30:V31)</f>
        <v>54</v>
      </c>
      <c r="W32" s="9">
        <f t="shared" si="246"/>
        <v>100</v>
      </c>
      <c r="X32" s="14">
        <f t="shared" si="245"/>
        <v>6065</v>
      </c>
      <c r="Y32" s="9">
        <f t="shared" si="245"/>
        <v>100</v>
      </c>
    </row>
    <row r="34" spans="1:20" ht="15.75" x14ac:dyDescent="0.25">
      <c r="A34" s="35" t="s">
        <v>117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20" ht="15.75" x14ac:dyDescent="0.25">
      <c r="A35" s="35" t="s">
        <v>118</v>
      </c>
      <c r="B35" s="34"/>
      <c r="C35" s="34"/>
      <c r="D35" s="34"/>
    </row>
    <row r="36" spans="1:20" ht="15.75" x14ac:dyDescent="0.25">
      <c r="A36" s="36" t="s">
        <v>119</v>
      </c>
      <c r="B36" s="25"/>
    </row>
    <row r="37" spans="1:20" ht="15.75" x14ac:dyDescent="0.25">
      <c r="A37" s="37" t="s">
        <v>120</v>
      </c>
      <c r="B37" s="25"/>
    </row>
    <row r="39" spans="1:20" ht="20.25" x14ac:dyDescent="0.25">
      <c r="Q39" s="45"/>
      <c r="R39" s="45"/>
      <c r="S39" s="45"/>
      <c r="T39" s="45"/>
    </row>
    <row r="40" spans="1:20" ht="20.25" x14ac:dyDescent="0.25">
      <c r="Q40" s="46"/>
      <c r="R40" s="46"/>
      <c r="S40" s="46"/>
      <c r="T40" s="47"/>
    </row>
    <row r="41" spans="1:20" ht="20.25" x14ac:dyDescent="0.25">
      <c r="Q41" s="46"/>
      <c r="R41" s="46"/>
      <c r="S41" s="46"/>
      <c r="T41" s="47"/>
    </row>
    <row r="42" spans="1:20" ht="20.25" x14ac:dyDescent="0.25">
      <c r="Q42" s="46"/>
      <c r="R42" s="46"/>
      <c r="S42" s="46"/>
      <c r="T42" s="47"/>
    </row>
    <row r="43" spans="1:20" ht="20.25" x14ac:dyDescent="0.25">
      <c r="Q43" s="46"/>
      <c r="R43" s="46"/>
      <c r="S43" s="46"/>
      <c r="T43" s="47"/>
    </row>
    <row r="44" spans="1:20" ht="20.25" x14ac:dyDescent="0.25">
      <c r="Q44" s="46"/>
      <c r="R44" s="45"/>
      <c r="S44" s="46"/>
      <c r="T44" s="47"/>
    </row>
    <row r="45" spans="1:20" ht="20.25" x14ac:dyDescent="0.3">
      <c r="Q45" s="48"/>
      <c r="R45" s="48"/>
      <c r="S45" s="49"/>
      <c r="T45" s="47"/>
    </row>
    <row r="46" spans="1:20" ht="20.25" x14ac:dyDescent="0.3">
      <c r="Q46" s="46"/>
      <c r="R46" s="50"/>
      <c r="S46" s="46"/>
      <c r="T46" s="47"/>
    </row>
    <row r="47" spans="1:20" ht="20.25" x14ac:dyDescent="0.3">
      <c r="Q47" s="48"/>
      <c r="R47" s="48"/>
      <c r="S47" s="49"/>
      <c r="T47" s="47"/>
    </row>
    <row r="54" spans="2:2" ht="15.75" x14ac:dyDescent="0.25">
      <c r="B54" s="18"/>
    </row>
    <row r="55" spans="2:2" ht="15.75" x14ac:dyDescent="0.25">
      <c r="B55" s="18"/>
    </row>
    <row r="56" spans="2:2" ht="15.75" x14ac:dyDescent="0.25">
      <c r="B56" s="18"/>
    </row>
    <row r="57" spans="2:2" ht="15.75" x14ac:dyDescent="0.25">
      <c r="B57" s="18"/>
    </row>
    <row r="58" spans="2:2" ht="15.75" x14ac:dyDescent="0.25">
      <c r="B58" s="18"/>
    </row>
    <row r="59" spans="2:2" ht="15.75" x14ac:dyDescent="0.25">
      <c r="B59" s="18"/>
    </row>
    <row r="60" spans="2:2" ht="15.75" x14ac:dyDescent="0.25">
      <c r="B60" s="18"/>
    </row>
    <row r="61" spans="2:2" ht="15.75" x14ac:dyDescent="0.25">
      <c r="B61" s="18"/>
    </row>
    <row r="62" spans="2:2" ht="15.75" x14ac:dyDescent="0.25">
      <c r="B62" s="18"/>
    </row>
    <row r="63" spans="2:2" ht="15.75" x14ac:dyDescent="0.25">
      <c r="B63" s="18"/>
    </row>
  </sheetData>
  <sheetProtection algorithmName="SHA-512" hashValue="74kwZMbwnNmfBRPoVvpDvLPxaVv0KhPjgTuOuq3Xb5jBNBRZ8gsXFL538rYYqE0D/qiDPHcwFJxOt+qid3DYKg==" saltValue="+Tsgm83cVlZ6z0/678tSNw==" spinCount="100000" sheet="1" objects="1" scenarios="1"/>
  <mergeCells count="15">
    <mergeCell ref="Q45:R45"/>
    <mergeCell ref="Q47:R47"/>
    <mergeCell ref="A1:Y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A2:A3"/>
  </mergeCells>
  <pageMargins left="0.511811024" right="0.511811024" top="0.78740157499999996" bottom="0.78740157499999996" header="0.31496062000000002" footer="0.31496062000000002"/>
  <pageSetup orientation="portrait" r:id="rId1"/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D820D-524A-4A21-81AF-FD691543C4DE}">
  <dimension ref="A1:AS51"/>
  <sheetViews>
    <sheetView tabSelected="1" topLeftCell="A10" zoomScale="70" zoomScaleNormal="70" workbookViewId="0">
      <pane xSplit="1" topLeftCell="S1" activePane="topRight" state="frozen"/>
      <selection pane="topRight" activeCell="I6" sqref="I6"/>
    </sheetView>
  </sheetViews>
  <sheetFormatPr defaultRowHeight="15" x14ac:dyDescent="0.25"/>
  <cols>
    <col min="1" max="1" width="24.42578125" style="28" customWidth="1"/>
    <col min="2" max="2" width="11.7109375" customWidth="1"/>
    <col min="3" max="10" width="12.85546875" customWidth="1"/>
    <col min="11" max="11" width="11.85546875" customWidth="1"/>
    <col min="12" max="27" width="12.85546875" customWidth="1"/>
    <col min="28" max="34" width="12" customWidth="1"/>
    <col min="35" max="35" width="11.85546875" customWidth="1"/>
    <col min="36" max="36" width="13" customWidth="1"/>
    <col min="37" max="37" width="10.42578125" customWidth="1"/>
    <col min="38" max="38" width="12.42578125" customWidth="1"/>
    <col min="39" max="39" width="12" customWidth="1"/>
    <col min="40" max="40" width="10.7109375" customWidth="1"/>
    <col min="41" max="44" width="12" customWidth="1"/>
    <col min="45" max="45" width="14.7109375" customWidth="1"/>
  </cols>
  <sheetData>
    <row r="1" spans="1:45" ht="12.75" customHeight="1" x14ac:dyDescent="0.25">
      <c r="A1" s="38" t="s">
        <v>75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</row>
    <row r="2" spans="1:45" ht="23.25" customHeight="1" x14ac:dyDescent="0.25">
      <c r="A2" s="43" t="s">
        <v>4</v>
      </c>
      <c r="B2" s="39">
        <v>1</v>
      </c>
      <c r="C2" s="40"/>
      <c r="D2" s="39">
        <v>2</v>
      </c>
      <c r="E2" s="40"/>
      <c r="F2" s="39">
        <v>3</v>
      </c>
      <c r="G2" s="40"/>
      <c r="H2" s="39">
        <v>4</v>
      </c>
      <c r="I2" s="40"/>
      <c r="J2" s="39">
        <v>5</v>
      </c>
      <c r="K2" s="40"/>
      <c r="L2" s="39">
        <v>6</v>
      </c>
      <c r="M2" s="40"/>
      <c r="N2" s="39">
        <v>7</v>
      </c>
      <c r="O2" s="40"/>
      <c r="P2" s="39">
        <v>8</v>
      </c>
      <c r="Q2" s="40"/>
      <c r="R2" s="39">
        <v>9</v>
      </c>
      <c r="S2" s="40"/>
      <c r="T2" s="39">
        <v>10</v>
      </c>
      <c r="U2" s="40"/>
      <c r="V2" s="39">
        <v>11</v>
      </c>
      <c r="W2" s="40"/>
      <c r="X2" s="39">
        <v>12</v>
      </c>
      <c r="Y2" s="40"/>
      <c r="Z2" s="39">
        <v>13</v>
      </c>
      <c r="AA2" s="40"/>
      <c r="AB2" s="39">
        <v>14</v>
      </c>
      <c r="AC2" s="40"/>
      <c r="AD2" s="39">
        <v>15</v>
      </c>
      <c r="AE2" s="40"/>
      <c r="AF2" s="39">
        <v>16</v>
      </c>
      <c r="AG2" s="40"/>
      <c r="AH2" s="39">
        <v>17</v>
      </c>
      <c r="AI2" s="40"/>
      <c r="AJ2" s="39">
        <v>18</v>
      </c>
      <c r="AK2" s="40"/>
      <c r="AL2" s="39">
        <v>19</v>
      </c>
      <c r="AM2" s="40"/>
      <c r="AN2" s="39">
        <v>20</v>
      </c>
      <c r="AO2" s="40"/>
      <c r="AP2" s="39">
        <v>21</v>
      </c>
      <c r="AQ2" s="40"/>
      <c r="AR2" s="13"/>
      <c r="AS2" s="13"/>
    </row>
    <row r="3" spans="1:45" s="22" customFormat="1" ht="31.5" x14ac:dyDescent="0.25">
      <c r="A3" s="44"/>
      <c r="B3" s="23" t="s">
        <v>20</v>
      </c>
      <c r="C3" s="19" t="s">
        <v>12</v>
      </c>
      <c r="D3" s="21" t="s">
        <v>23</v>
      </c>
      <c r="E3" s="19" t="s">
        <v>12</v>
      </c>
      <c r="F3" s="21" t="s">
        <v>26</v>
      </c>
      <c r="G3" s="19" t="s">
        <v>12</v>
      </c>
      <c r="H3" s="21" t="s">
        <v>29</v>
      </c>
      <c r="I3" s="19" t="s">
        <v>12</v>
      </c>
      <c r="J3" s="21" t="s">
        <v>32</v>
      </c>
      <c r="K3" s="20" t="s">
        <v>12</v>
      </c>
      <c r="L3" s="21" t="s">
        <v>35</v>
      </c>
      <c r="M3" s="20" t="s">
        <v>12</v>
      </c>
      <c r="N3" s="21" t="s">
        <v>38</v>
      </c>
      <c r="O3" s="20" t="s">
        <v>12</v>
      </c>
      <c r="P3" s="21" t="s">
        <v>41</v>
      </c>
      <c r="Q3" s="20" t="s">
        <v>12</v>
      </c>
      <c r="R3" s="21" t="s">
        <v>44</v>
      </c>
      <c r="S3" s="20" t="s">
        <v>12</v>
      </c>
      <c r="T3" s="21" t="s">
        <v>47</v>
      </c>
      <c r="U3" s="20" t="s">
        <v>12</v>
      </c>
      <c r="V3" s="21" t="s">
        <v>50</v>
      </c>
      <c r="W3" s="20" t="s">
        <v>12</v>
      </c>
      <c r="X3" s="21" t="s">
        <v>52</v>
      </c>
      <c r="Y3" s="20" t="s">
        <v>12</v>
      </c>
      <c r="Z3" s="21" t="s">
        <v>54</v>
      </c>
      <c r="AA3" s="20" t="s">
        <v>12</v>
      </c>
      <c r="AB3" s="21" t="s">
        <v>56</v>
      </c>
      <c r="AC3" s="20" t="s">
        <v>12</v>
      </c>
      <c r="AD3" s="21" t="s">
        <v>58</v>
      </c>
      <c r="AE3" s="20" t="s">
        <v>12</v>
      </c>
      <c r="AF3" s="21" t="s">
        <v>60</v>
      </c>
      <c r="AG3" s="20" t="s">
        <v>12</v>
      </c>
      <c r="AH3" s="21" t="s">
        <v>62</v>
      </c>
      <c r="AI3" s="20" t="s">
        <v>12</v>
      </c>
      <c r="AJ3" s="21" t="s">
        <v>64</v>
      </c>
      <c r="AK3" s="20" t="s">
        <v>12</v>
      </c>
      <c r="AL3" s="21" t="s">
        <v>66</v>
      </c>
      <c r="AM3" s="20" t="s">
        <v>12</v>
      </c>
      <c r="AN3" s="21" t="s">
        <v>68</v>
      </c>
      <c r="AO3" s="20" t="s">
        <v>12</v>
      </c>
      <c r="AP3" s="21" t="s">
        <v>70</v>
      </c>
      <c r="AQ3" s="20" t="s">
        <v>12</v>
      </c>
      <c r="AR3" s="14" t="s">
        <v>15</v>
      </c>
      <c r="AS3" s="14" t="s">
        <v>17</v>
      </c>
    </row>
    <row r="4" spans="1:45" ht="23.25" customHeight="1" x14ac:dyDescent="0.25">
      <c r="A4" s="1" t="s">
        <v>0</v>
      </c>
      <c r="B4" s="3">
        <v>0</v>
      </c>
      <c r="C4" s="5">
        <f>B4/B$28*100</f>
        <v>0</v>
      </c>
      <c r="D4" s="15">
        <v>0</v>
      </c>
      <c r="E4" s="5">
        <f>D4/D$28*100</f>
        <v>0</v>
      </c>
      <c r="F4" s="15">
        <v>1</v>
      </c>
      <c r="G4" s="5">
        <f>F4/F$28*100</f>
        <v>5.2631578947368416</v>
      </c>
      <c r="H4" s="15">
        <v>0</v>
      </c>
      <c r="I4" s="5">
        <f>H4/H$28*100</f>
        <v>0</v>
      </c>
      <c r="J4" s="15">
        <v>1</v>
      </c>
      <c r="K4" s="5">
        <f>J4/J$28*100</f>
        <v>1.6666666666666667</v>
      </c>
      <c r="L4" s="15">
        <v>3</v>
      </c>
      <c r="M4" s="5">
        <f>L4/L$28*100</f>
        <v>2.9411764705882351</v>
      </c>
      <c r="N4" s="15">
        <v>11</v>
      </c>
      <c r="O4" s="5">
        <f>N4/N$28*100</f>
        <v>6.0773480662983426</v>
      </c>
      <c r="P4" s="15">
        <v>0</v>
      </c>
      <c r="Q4" s="5">
        <f>P4/P$28*100</f>
        <v>0</v>
      </c>
      <c r="R4" s="15">
        <v>0</v>
      </c>
      <c r="S4" s="5">
        <f>R4/R$28*100</f>
        <v>0</v>
      </c>
      <c r="T4" s="15">
        <v>0</v>
      </c>
      <c r="U4" s="5">
        <f>T4/T$28*100</f>
        <v>0</v>
      </c>
      <c r="V4" s="15">
        <v>0</v>
      </c>
      <c r="W4" s="5">
        <f>V4/V$28*100</f>
        <v>0</v>
      </c>
      <c r="X4" s="15">
        <v>9</v>
      </c>
      <c r="Y4" s="5">
        <f>X4/X$28*100</f>
        <v>5.7692307692307692</v>
      </c>
      <c r="Z4" s="15">
        <v>0</v>
      </c>
      <c r="AA4" s="5">
        <f>Z4/Z$28*100</f>
        <v>0</v>
      </c>
      <c r="AB4" s="15">
        <v>12</v>
      </c>
      <c r="AC4" s="5">
        <f>AB4/AB$28*100</f>
        <v>4.0404040404040407</v>
      </c>
      <c r="AD4" s="15">
        <v>3</v>
      </c>
      <c r="AE4" s="5">
        <f>AD4/AD$28*100</f>
        <v>2.3622047244094486</v>
      </c>
      <c r="AF4" s="15">
        <v>0</v>
      </c>
      <c r="AG4" s="5">
        <f>AF4/AF$28*100</f>
        <v>0</v>
      </c>
      <c r="AH4" s="15">
        <v>0</v>
      </c>
      <c r="AI4" s="5">
        <f>AH4/AH$28*100</f>
        <v>0</v>
      </c>
      <c r="AJ4" s="15">
        <v>9</v>
      </c>
      <c r="AK4" s="5">
        <f>AJ4/AJ$28*100</f>
        <v>3.6437246963562751</v>
      </c>
      <c r="AL4" s="15">
        <v>0</v>
      </c>
      <c r="AM4" s="5">
        <f>AL4/AL$28*100</f>
        <v>0</v>
      </c>
      <c r="AN4" s="15">
        <v>14</v>
      </c>
      <c r="AO4" s="5">
        <f>AN4/AN$28*100</f>
        <v>2.0378457059679769</v>
      </c>
      <c r="AP4" s="15">
        <v>1</v>
      </c>
      <c r="AQ4" s="5">
        <f>AP4/AP$28*100</f>
        <v>3.225806451612903</v>
      </c>
      <c r="AR4" s="15">
        <f>B4+D4+F4+H4+J4+L4+N4+P4+R4+T4+V4+X4+Z4+AB4+AD4+AF4+AH4+AJ4+AL4+AN4+AP4</f>
        <v>64</v>
      </c>
      <c r="AS4" s="5">
        <f>AR4/AR$28*100</f>
        <v>2.813186813186813</v>
      </c>
    </row>
    <row r="5" spans="1:45" ht="23.25" customHeight="1" x14ac:dyDescent="0.25">
      <c r="A5" s="1" t="s">
        <v>1</v>
      </c>
      <c r="B5" s="1">
        <v>1</v>
      </c>
      <c r="C5" s="5">
        <f t="shared" ref="C5:E27" si="0">B5/B$28*100</f>
        <v>8.3333333333333321</v>
      </c>
      <c r="D5" s="15">
        <v>2</v>
      </c>
      <c r="E5" s="5">
        <f t="shared" si="0"/>
        <v>14.285714285714285</v>
      </c>
      <c r="F5" s="15">
        <v>2</v>
      </c>
      <c r="G5" s="5">
        <f t="shared" ref="G5" si="1">F5/F$28*100</f>
        <v>10.526315789473683</v>
      </c>
      <c r="H5" s="15">
        <v>5</v>
      </c>
      <c r="I5" s="5">
        <f t="shared" ref="I5" si="2">H5/H$28*100</f>
        <v>4.1322314049586781</v>
      </c>
      <c r="J5" s="15">
        <v>1</v>
      </c>
      <c r="K5" s="5">
        <f t="shared" ref="K5" si="3">J5/J$28*100</f>
        <v>1.6666666666666667</v>
      </c>
      <c r="L5" s="15">
        <v>2</v>
      </c>
      <c r="M5" s="5">
        <f t="shared" ref="M5" si="4">L5/L$28*100</f>
        <v>1.9607843137254901</v>
      </c>
      <c r="N5" s="15">
        <v>5</v>
      </c>
      <c r="O5" s="5">
        <f t="shared" ref="O5" si="5">N5/N$28*100</f>
        <v>2.7624309392265194</v>
      </c>
      <c r="P5" s="15">
        <v>0</v>
      </c>
      <c r="Q5" s="5">
        <f t="shared" ref="Q5" si="6">P5/P$28*100</f>
        <v>0</v>
      </c>
      <c r="R5" s="15">
        <v>2</v>
      </c>
      <c r="S5" s="5">
        <f t="shared" ref="S5" si="7">R5/R$28*100</f>
        <v>7.4074074074074066</v>
      </c>
      <c r="T5" s="15">
        <v>1</v>
      </c>
      <c r="U5" s="5">
        <f t="shared" ref="U5" si="8">T5/T$28*100</f>
        <v>1.6949152542372881</v>
      </c>
      <c r="V5" s="15">
        <v>0</v>
      </c>
      <c r="W5" s="5">
        <f t="shared" ref="W5" si="9">V5/V$28*100</f>
        <v>0</v>
      </c>
      <c r="X5" s="15">
        <v>5</v>
      </c>
      <c r="Y5" s="5">
        <f t="shared" ref="Y5" si="10">X5/X$28*100</f>
        <v>3.2051282051282048</v>
      </c>
      <c r="Z5" s="15">
        <v>3</v>
      </c>
      <c r="AA5" s="5">
        <f t="shared" ref="AA5" si="11">Z5/Z$28*100</f>
        <v>6.3829787234042552</v>
      </c>
      <c r="AB5" s="15">
        <v>6</v>
      </c>
      <c r="AC5" s="5">
        <f t="shared" ref="AC5" si="12">AB5/AB$28*100</f>
        <v>2.0202020202020203</v>
      </c>
      <c r="AD5" s="15">
        <v>6</v>
      </c>
      <c r="AE5" s="5">
        <f t="shared" ref="AE5" si="13">AD5/AD$28*100</f>
        <v>4.7244094488188972</v>
      </c>
      <c r="AF5" s="15">
        <v>0</v>
      </c>
      <c r="AG5" s="5">
        <f t="shared" ref="AG5" si="14">AF5/AF$28*100</f>
        <v>0</v>
      </c>
      <c r="AH5" s="15">
        <v>1</v>
      </c>
      <c r="AI5" s="5">
        <f t="shared" ref="AI5" si="15">AH5/AH$28*100</f>
        <v>2.5</v>
      </c>
      <c r="AJ5" s="15">
        <v>5</v>
      </c>
      <c r="AK5" s="5">
        <f t="shared" ref="AK5" si="16">AJ5/AJ$28*100</f>
        <v>2.0242914979757085</v>
      </c>
      <c r="AL5" s="15">
        <v>3</v>
      </c>
      <c r="AM5" s="5">
        <f t="shared" ref="AM5" si="17">AL5/AL$28*100</f>
        <v>11.538461538461538</v>
      </c>
      <c r="AN5" s="15">
        <v>39</v>
      </c>
      <c r="AO5" s="5">
        <f t="shared" ref="AO5" si="18">AN5/AN$28*100</f>
        <v>5.6768558951965069</v>
      </c>
      <c r="AP5" s="15">
        <v>2</v>
      </c>
      <c r="AQ5" s="5">
        <f t="shared" ref="AQ5" si="19">AP5/AP$28*100</f>
        <v>6.4516129032258061</v>
      </c>
      <c r="AR5" s="15">
        <f t="shared" ref="AR5:AR27" si="20">B5+D5+F5+H5+J5+L5+N5+P5+R5+T5+V5+X5+Z5+AB5+AD5+AF5+AH5+AJ5+AL5+AN5+AP5</f>
        <v>91</v>
      </c>
      <c r="AS5" s="5">
        <f t="shared" ref="AS5" si="21">AR5/AR$28*100</f>
        <v>4</v>
      </c>
    </row>
    <row r="6" spans="1:45" ht="23.25" customHeight="1" x14ac:dyDescent="0.25">
      <c r="A6" s="1" t="s">
        <v>2</v>
      </c>
      <c r="B6" s="1">
        <v>1</v>
      </c>
      <c r="C6" s="5">
        <f t="shared" si="0"/>
        <v>8.3333333333333321</v>
      </c>
      <c r="D6" s="15">
        <v>2</v>
      </c>
      <c r="E6" s="5">
        <f t="shared" si="0"/>
        <v>14.285714285714285</v>
      </c>
      <c r="F6" s="15">
        <v>2</v>
      </c>
      <c r="G6" s="5">
        <f t="shared" ref="G6" si="22">F6/F$28*100</f>
        <v>10.526315789473683</v>
      </c>
      <c r="H6" s="15">
        <v>5</v>
      </c>
      <c r="I6" s="5">
        <f t="shared" ref="I6" si="23">H6/H$28*100</f>
        <v>4.1322314049586781</v>
      </c>
      <c r="J6" s="15">
        <v>7</v>
      </c>
      <c r="K6" s="5">
        <f t="shared" ref="K6" si="24">J6/J$28*100</f>
        <v>11.666666666666666</v>
      </c>
      <c r="L6" s="15">
        <v>9</v>
      </c>
      <c r="M6" s="5">
        <f t="shared" ref="M6" si="25">L6/L$28*100</f>
        <v>8.8235294117647065</v>
      </c>
      <c r="N6" s="15">
        <v>17</v>
      </c>
      <c r="O6" s="5">
        <f t="shared" ref="O6" si="26">N6/N$28*100</f>
        <v>9.3922651933701662</v>
      </c>
      <c r="P6" s="15">
        <v>1</v>
      </c>
      <c r="Q6" s="5">
        <f t="shared" ref="Q6" si="27">P6/P$28*100</f>
        <v>10</v>
      </c>
      <c r="R6" s="15">
        <v>1</v>
      </c>
      <c r="S6" s="5">
        <f t="shared" ref="S6" si="28">R6/R$28*100</f>
        <v>3.7037037037037033</v>
      </c>
      <c r="T6" s="15">
        <v>6</v>
      </c>
      <c r="U6" s="5">
        <f t="shared" ref="U6" si="29">T6/T$28*100</f>
        <v>10.16949152542373</v>
      </c>
      <c r="V6" s="15">
        <v>0</v>
      </c>
      <c r="W6" s="5">
        <f t="shared" ref="W6" si="30">V6/V$28*100</f>
        <v>0</v>
      </c>
      <c r="X6" s="15">
        <v>11</v>
      </c>
      <c r="Y6" s="5">
        <f t="shared" ref="Y6" si="31">X6/X$28*100</f>
        <v>7.0512820512820511</v>
      </c>
      <c r="Z6" s="15">
        <v>2</v>
      </c>
      <c r="AA6" s="5">
        <f t="shared" ref="AA6" si="32">Z6/Z$28*100</f>
        <v>4.2553191489361701</v>
      </c>
      <c r="AB6" s="15">
        <v>16</v>
      </c>
      <c r="AC6" s="5">
        <f t="shared" ref="AC6" si="33">AB6/AB$28*100</f>
        <v>5.3872053872053867</v>
      </c>
      <c r="AD6" s="15">
        <v>5</v>
      </c>
      <c r="AE6" s="5">
        <f t="shared" ref="AE6" si="34">AD6/AD$28*100</f>
        <v>3.9370078740157481</v>
      </c>
      <c r="AF6" s="15">
        <v>0</v>
      </c>
      <c r="AG6" s="5">
        <f t="shared" ref="AG6" si="35">AF6/AF$28*100</f>
        <v>0</v>
      </c>
      <c r="AH6" s="15">
        <v>7</v>
      </c>
      <c r="AI6" s="5">
        <f t="shared" ref="AI6" si="36">AH6/AH$28*100</f>
        <v>17.5</v>
      </c>
      <c r="AJ6" s="15">
        <v>16</v>
      </c>
      <c r="AK6" s="5">
        <f t="shared" ref="AK6" si="37">AJ6/AJ$28*100</f>
        <v>6.4777327935222671</v>
      </c>
      <c r="AL6" s="15">
        <v>1</v>
      </c>
      <c r="AM6" s="5">
        <f t="shared" ref="AM6" si="38">AL6/AL$28*100</f>
        <v>3.8461538461538463</v>
      </c>
      <c r="AN6" s="15">
        <v>29</v>
      </c>
      <c r="AO6" s="5">
        <f t="shared" ref="AO6" si="39">AN6/AN$28*100</f>
        <v>4.2212518195050945</v>
      </c>
      <c r="AP6" s="15">
        <v>2</v>
      </c>
      <c r="AQ6" s="5">
        <f t="shared" ref="AQ6" si="40">AP6/AP$28*100</f>
        <v>6.4516129032258061</v>
      </c>
      <c r="AR6" s="15">
        <f t="shared" si="20"/>
        <v>140</v>
      </c>
      <c r="AS6" s="5">
        <f t="shared" ref="AS6" si="41">AR6/AR$28*100</f>
        <v>6.1538461538461542</v>
      </c>
    </row>
    <row r="7" spans="1:45" ht="23.25" customHeight="1" x14ac:dyDescent="0.25">
      <c r="A7" s="7" t="s">
        <v>5</v>
      </c>
      <c r="B7" s="15">
        <v>0</v>
      </c>
      <c r="C7" s="5">
        <f t="shared" si="0"/>
        <v>0</v>
      </c>
      <c r="D7" s="15">
        <v>1</v>
      </c>
      <c r="E7" s="5">
        <f t="shared" si="0"/>
        <v>7.1428571428571423</v>
      </c>
      <c r="F7" s="15">
        <v>0</v>
      </c>
      <c r="G7" s="5">
        <f t="shared" ref="G7" si="42">F7/F$28*100</f>
        <v>0</v>
      </c>
      <c r="H7" s="15">
        <v>4</v>
      </c>
      <c r="I7" s="5">
        <f t="shared" ref="I7" si="43">H7/H$28*100</f>
        <v>3.3057851239669422</v>
      </c>
      <c r="J7" s="15">
        <v>2</v>
      </c>
      <c r="K7" s="5">
        <f t="shared" ref="K7" si="44">J7/J$28*100</f>
        <v>3.3333333333333335</v>
      </c>
      <c r="L7" s="15">
        <v>4</v>
      </c>
      <c r="M7" s="5">
        <f t="shared" ref="M7" si="45">L7/L$28*100</f>
        <v>3.9215686274509802</v>
      </c>
      <c r="N7" s="15">
        <v>7</v>
      </c>
      <c r="O7" s="5">
        <f t="shared" ref="O7" si="46">N7/N$28*100</f>
        <v>3.867403314917127</v>
      </c>
      <c r="P7" s="15">
        <v>1</v>
      </c>
      <c r="Q7" s="5">
        <f t="shared" ref="Q7" si="47">P7/P$28*100</f>
        <v>10</v>
      </c>
      <c r="R7" s="15">
        <v>0</v>
      </c>
      <c r="S7" s="5">
        <f t="shared" ref="S7" si="48">R7/R$28*100</f>
        <v>0</v>
      </c>
      <c r="T7" s="15">
        <v>1</v>
      </c>
      <c r="U7" s="5">
        <f t="shared" ref="U7" si="49">T7/T$28*100</f>
        <v>1.6949152542372881</v>
      </c>
      <c r="V7" s="15">
        <v>2</v>
      </c>
      <c r="W7" s="5">
        <f t="shared" ref="W7" si="50">V7/V$28*100</f>
        <v>28.571428571428569</v>
      </c>
      <c r="X7" s="15">
        <v>2</v>
      </c>
      <c r="Y7" s="5">
        <f t="shared" ref="Y7" si="51">X7/X$28*100</f>
        <v>1.2820512820512819</v>
      </c>
      <c r="Z7" s="15">
        <v>1</v>
      </c>
      <c r="AA7" s="5">
        <f t="shared" ref="AA7" si="52">Z7/Z$28*100</f>
        <v>2.1276595744680851</v>
      </c>
      <c r="AB7" s="15">
        <v>10</v>
      </c>
      <c r="AC7" s="5">
        <f t="shared" ref="AC7" si="53">AB7/AB$28*100</f>
        <v>3.3670033670033668</v>
      </c>
      <c r="AD7" s="15">
        <v>4</v>
      </c>
      <c r="AE7" s="5">
        <f t="shared" ref="AE7" si="54">AD7/AD$28*100</f>
        <v>3.1496062992125982</v>
      </c>
      <c r="AF7" s="15">
        <v>0</v>
      </c>
      <c r="AG7" s="5">
        <f t="shared" ref="AG7" si="55">AF7/AF$28*100</f>
        <v>0</v>
      </c>
      <c r="AH7" s="15">
        <v>1</v>
      </c>
      <c r="AI7" s="5">
        <f t="shared" ref="AI7" si="56">AH7/AH$28*100</f>
        <v>2.5</v>
      </c>
      <c r="AJ7" s="15">
        <v>8</v>
      </c>
      <c r="AK7" s="5">
        <f t="shared" ref="AK7" si="57">AJ7/AJ$28*100</f>
        <v>3.2388663967611335</v>
      </c>
      <c r="AL7" s="15">
        <v>0</v>
      </c>
      <c r="AM7" s="5">
        <f t="shared" ref="AM7" si="58">AL7/AL$28*100</f>
        <v>0</v>
      </c>
      <c r="AN7" s="15">
        <v>13</v>
      </c>
      <c r="AO7" s="5">
        <f t="shared" ref="AO7" si="59">AN7/AN$28*100</f>
        <v>1.8922852983988356</v>
      </c>
      <c r="AP7" s="15">
        <v>1</v>
      </c>
      <c r="AQ7" s="5">
        <f t="shared" ref="AQ7" si="60">AP7/AP$28*100</f>
        <v>3.225806451612903</v>
      </c>
      <c r="AR7" s="15">
        <f t="shared" si="20"/>
        <v>62</v>
      </c>
      <c r="AS7" s="5">
        <f t="shared" ref="AS7" si="61">AR7/AR$28*100</f>
        <v>2.7252747252747254</v>
      </c>
    </row>
    <row r="8" spans="1:45" ht="18.75" customHeight="1" x14ac:dyDescent="0.25">
      <c r="A8" s="7" t="s">
        <v>8</v>
      </c>
      <c r="B8" s="2">
        <v>1</v>
      </c>
      <c r="C8" s="5">
        <f t="shared" si="0"/>
        <v>8.3333333333333321</v>
      </c>
      <c r="D8" s="15">
        <v>0</v>
      </c>
      <c r="E8" s="5">
        <f t="shared" si="0"/>
        <v>0</v>
      </c>
      <c r="F8" s="15">
        <v>1</v>
      </c>
      <c r="G8" s="5">
        <f t="shared" ref="G8" si="62">F8/F$28*100</f>
        <v>5.2631578947368416</v>
      </c>
      <c r="H8" s="15">
        <v>3</v>
      </c>
      <c r="I8" s="5">
        <f t="shared" ref="I8" si="63">H8/H$28*100</f>
        <v>2.4793388429752068</v>
      </c>
      <c r="J8" s="15">
        <v>0</v>
      </c>
      <c r="K8" s="5">
        <f t="shared" ref="K8" si="64">J8/J$28*100</f>
        <v>0</v>
      </c>
      <c r="L8" s="15">
        <v>4</v>
      </c>
      <c r="M8" s="5">
        <f t="shared" ref="M8" si="65">L8/L$28*100</f>
        <v>3.9215686274509802</v>
      </c>
      <c r="N8" s="15">
        <v>7</v>
      </c>
      <c r="O8" s="5">
        <f t="shared" ref="O8" si="66">N8/N$28*100</f>
        <v>3.867403314917127</v>
      </c>
      <c r="P8" s="15">
        <v>1</v>
      </c>
      <c r="Q8" s="5">
        <f t="shared" ref="Q8" si="67">P8/P$28*100</f>
        <v>10</v>
      </c>
      <c r="R8" s="15">
        <v>1</v>
      </c>
      <c r="S8" s="5">
        <f t="shared" ref="S8" si="68">R8/R$28*100</f>
        <v>3.7037037037037033</v>
      </c>
      <c r="T8" s="15">
        <v>3</v>
      </c>
      <c r="U8" s="5">
        <f t="shared" ref="U8" si="69">T8/T$28*100</f>
        <v>5.0847457627118651</v>
      </c>
      <c r="V8" s="15">
        <v>0</v>
      </c>
      <c r="W8" s="5">
        <f t="shared" ref="W8" si="70">V8/V$28*100</f>
        <v>0</v>
      </c>
      <c r="X8" s="15">
        <v>7</v>
      </c>
      <c r="Y8" s="5">
        <f t="shared" ref="Y8" si="71">X8/X$28*100</f>
        <v>4.4871794871794872</v>
      </c>
      <c r="Z8" s="15">
        <v>2</v>
      </c>
      <c r="AA8" s="5">
        <f t="shared" ref="AA8" si="72">Z8/Z$28*100</f>
        <v>4.2553191489361701</v>
      </c>
      <c r="AB8" s="15">
        <v>14</v>
      </c>
      <c r="AC8" s="5">
        <f t="shared" ref="AC8" si="73">AB8/AB$28*100</f>
        <v>4.7138047138047137</v>
      </c>
      <c r="AD8" s="15">
        <v>2</v>
      </c>
      <c r="AE8" s="5">
        <f t="shared" ref="AE8" si="74">AD8/AD$28*100</f>
        <v>1.5748031496062991</v>
      </c>
      <c r="AF8" s="15">
        <v>1</v>
      </c>
      <c r="AG8" s="5">
        <f t="shared" ref="AG8" si="75">AF8/AF$28*100</f>
        <v>20</v>
      </c>
      <c r="AH8" s="15">
        <v>2</v>
      </c>
      <c r="AI8" s="5">
        <f t="shared" ref="AI8" si="76">AH8/AH$28*100</f>
        <v>5</v>
      </c>
      <c r="AJ8" s="15">
        <v>12</v>
      </c>
      <c r="AK8" s="5">
        <f t="shared" ref="AK8" si="77">AJ8/AJ$28*100</f>
        <v>4.8582995951417001</v>
      </c>
      <c r="AL8" s="15">
        <v>0</v>
      </c>
      <c r="AM8" s="5">
        <f t="shared" ref="AM8" si="78">AL8/AL$28*100</f>
        <v>0</v>
      </c>
      <c r="AN8" s="15">
        <v>28</v>
      </c>
      <c r="AO8" s="5">
        <f t="shared" ref="AO8" si="79">AN8/AN$28*100</f>
        <v>4.0756914119359537</v>
      </c>
      <c r="AP8" s="15">
        <v>0</v>
      </c>
      <c r="AQ8" s="5">
        <f t="shared" ref="AQ8" si="80">AP8/AP$28*100</f>
        <v>0</v>
      </c>
      <c r="AR8" s="15">
        <f t="shared" si="20"/>
        <v>89</v>
      </c>
      <c r="AS8" s="5">
        <f t="shared" ref="AS8" si="81">AR8/AR$28*100</f>
        <v>3.9120879120879124</v>
      </c>
    </row>
    <row r="9" spans="1:45" ht="18.75" customHeight="1" x14ac:dyDescent="0.25">
      <c r="A9" s="26" t="s">
        <v>7</v>
      </c>
      <c r="B9" s="1">
        <v>1</v>
      </c>
      <c r="C9" s="5">
        <f t="shared" si="0"/>
        <v>8.3333333333333321</v>
      </c>
      <c r="D9" s="15">
        <v>3</v>
      </c>
      <c r="E9" s="5">
        <f t="shared" si="0"/>
        <v>21.428571428571427</v>
      </c>
      <c r="F9" s="15">
        <v>1</v>
      </c>
      <c r="G9" s="5">
        <f t="shared" ref="G9" si="82">F9/F$28*100</f>
        <v>5.2631578947368416</v>
      </c>
      <c r="H9" s="15">
        <v>5</v>
      </c>
      <c r="I9" s="5">
        <f t="shared" ref="I9" si="83">H9/H$28*100</f>
        <v>4.1322314049586781</v>
      </c>
      <c r="J9" s="15">
        <v>1</v>
      </c>
      <c r="K9" s="5">
        <f t="shared" ref="K9" si="84">J9/J$28*100</f>
        <v>1.6666666666666667</v>
      </c>
      <c r="L9" s="15">
        <v>0</v>
      </c>
      <c r="M9" s="5">
        <f t="shared" ref="M9" si="85">L9/L$28*100</f>
        <v>0</v>
      </c>
      <c r="N9" s="15">
        <v>2</v>
      </c>
      <c r="O9" s="5">
        <f t="shared" ref="O9" si="86">N9/N$28*100</f>
        <v>1.1049723756906076</v>
      </c>
      <c r="P9" s="15">
        <v>1</v>
      </c>
      <c r="Q9" s="5">
        <f t="shared" ref="Q9" si="87">P9/P$28*100</f>
        <v>10</v>
      </c>
      <c r="R9" s="15">
        <v>0</v>
      </c>
      <c r="S9" s="5">
        <f t="shared" ref="S9" si="88">R9/R$28*100</f>
        <v>0</v>
      </c>
      <c r="T9" s="15">
        <v>3</v>
      </c>
      <c r="U9" s="5">
        <f t="shared" ref="U9" si="89">T9/T$28*100</f>
        <v>5.0847457627118651</v>
      </c>
      <c r="V9" s="15">
        <v>0</v>
      </c>
      <c r="W9" s="5">
        <f t="shared" ref="W9" si="90">V9/V$28*100</f>
        <v>0</v>
      </c>
      <c r="X9" s="15">
        <v>7</v>
      </c>
      <c r="Y9" s="5">
        <f t="shared" ref="Y9" si="91">X9/X$28*100</f>
        <v>4.4871794871794872</v>
      </c>
      <c r="Z9" s="15">
        <v>3</v>
      </c>
      <c r="AA9" s="5">
        <f t="shared" ref="AA9" si="92">Z9/Z$28*100</f>
        <v>6.3829787234042552</v>
      </c>
      <c r="AB9" s="15">
        <v>9</v>
      </c>
      <c r="AC9" s="5">
        <f t="shared" ref="AC9" si="93">AB9/AB$28*100</f>
        <v>3.0303030303030303</v>
      </c>
      <c r="AD9" s="15">
        <v>4</v>
      </c>
      <c r="AE9" s="5">
        <f t="shared" ref="AE9" si="94">AD9/AD$28*100</f>
        <v>3.1496062992125982</v>
      </c>
      <c r="AF9" s="15">
        <v>0</v>
      </c>
      <c r="AG9" s="5">
        <f t="shared" ref="AG9" si="95">AF9/AF$28*100</f>
        <v>0</v>
      </c>
      <c r="AH9" s="15">
        <v>0</v>
      </c>
      <c r="AI9" s="5">
        <f t="shared" ref="AI9" si="96">AH9/AH$28*100</f>
        <v>0</v>
      </c>
      <c r="AJ9" s="15">
        <v>14</v>
      </c>
      <c r="AK9" s="5">
        <f t="shared" ref="AK9" si="97">AJ9/AJ$28*100</f>
        <v>5.668016194331984</v>
      </c>
      <c r="AL9" s="15">
        <v>1</v>
      </c>
      <c r="AM9" s="5">
        <f t="shared" ref="AM9" si="98">AL9/AL$28*100</f>
        <v>3.8461538461538463</v>
      </c>
      <c r="AN9" s="15">
        <v>19</v>
      </c>
      <c r="AO9" s="5">
        <f t="shared" ref="AO9" si="99">AN9/AN$28*100</f>
        <v>2.7656477438136826</v>
      </c>
      <c r="AP9" s="15">
        <v>0</v>
      </c>
      <c r="AQ9" s="5">
        <f t="shared" ref="AQ9" si="100">AP9/AP$28*100</f>
        <v>0</v>
      </c>
      <c r="AR9" s="15">
        <f t="shared" si="20"/>
        <v>74</v>
      </c>
      <c r="AS9" s="5">
        <f t="shared" ref="AS9" si="101">AR9/AR$28*100</f>
        <v>3.2527472527472527</v>
      </c>
    </row>
    <row r="10" spans="1:45" ht="26.25" customHeight="1" x14ac:dyDescent="0.25">
      <c r="A10" s="26" t="s">
        <v>6</v>
      </c>
      <c r="B10" s="1">
        <v>1</v>
      </c>
      <c r="C10" s="5">
        <f t="shared" si="0"/>
        <v>8.3333333333333321</v>
      </c>
      <c r="D10" s="15">
        <v>2</v>
      </c>
      <c r="E10" s="5">
        <f t="shared" si="0"/>
        <v>14.285714285714285</v>
      </c>
      <c r="F10" s="15">
        <v>0</v>
      </c>
      <c r="G10" s="5">
        <f t="shared" ref="G10" si="102">F10/F$28*100</f>
        <v>0</v>
      </c>
      <c r="H10" s="15">
        <v>8</v>
      </c>
      <c r="I10" s="5">
        <f t="shared" ref="I10" si="103">H10/H$28*100</f>
        <v>6.6115702479338845</v>
      </c>
      <c r="J10" s="15">
        <v>1</v>
      </c>
      <c r="K10" s="5">
        <f t="shared" ref="K10" si="104">J10/J$28*100</f>
        <v>1.6666666666666667</v>
      </c>
      <c r="L10" s="15">
        <v>1</v>
      </c>
      <c r="M10" s="5">
        <f t="shared" ref="M10" si="105">L10/L$28*100</f>
        <v>0.98039215686274506</v>
      </c>
      <c r="N10" s="15">
        <v>7</v>
      </c>
      <c r="O10" s="5">
        <f t="shared" ref="O10" si="106">N10/N$28*100</f>
        <v>3.867403314917127</v>
      </c>
      <c r="P10" s="15">
        <v>1</v>
      </c>
      <c r="Q10" s="5">
        <f t="shared" ref="Q10" si="107">P10/P$28*100</f>
        <v>10</v>
      </c>
      <c r="R10" s="15">
        <v>0</v>
      </c>
      <c r="S10" s="5">
        <f t="shared" ref="S10" si="108">R10/R$28*100</f>
        <v>0</v>
      </c>
      <c r="T10" s="15">
        <v>1</v>
      </c>
      <c r="U10" s="5">
        <f t="shared" ref="U10" si="109">T10/T$28*100</f>
        <v>1.6949152542372881</v>
      </c>
      <c r="V10" s="15">
        <v>0</v>
      </c>
      <c r="W10" s="5">
        <f t="shared" ref="W10" si="110">V10/V$28*100</f>
        <v>0</v>
      </c>
      <c r="X10" s="15">
        <v>2</v>
      </c>
      <c r="Y10" s="5">
        <f t="shared" ref="Y10" si="111">X10/X$28*100</f>
        <v>1.2820512820512819</v>
      </c>
      <c r="Z10" s="15">
        <v>0</v>
      </c>
      <c r="AA10" s="5">
        <f t="shared" ref="AA10" si="112">Z10/Z$28*100</f>
        <v>0</v>
      </c>
      <c r="AB10" s="15">
        <v>7</v>
      </c>
      <c r="AC10" s="5">
        <f t="shared" ref="AC10" si="113">AB10/AB$28*100</f>
        <v>2.3569023569023568</v>
      </c>
      <c r="AD10" s="15">
        <v>8</v>
      </c>
      <c r="AE10" s="5">
        <f t="shared" ref="AE10" si="114">AD10/AD$28*100</f>
        <v>6.2992125984251963</v>
      </c>
      <c r="AF10" s="15">
        <v>0</v>
      </c>
      <c r="AG10" s="5">
        <f t="shared" ref="AG10" si="115">AF10/AF$28*100</f>
        <v>0</v>
      </c>
      <c r="AH10" s="15">
        <v>2</v>
      </c>
      <c r="AI10" s="5">
        <f t="shared" ref="AI10" si="116">AH10/AH$28*100</f>
        <v>5</v>
      </c>
      <c r="AJ10" s="15">
        <v>11</v>
      </c>
      <c r="AK10" s="5">
        <f t="shared" ref="AK10" si="117">AJ10/AJ$28*100</f>
        <v>4.4534412955465585</v>
      </c>
      <c r="AL10" s="15">
        <v>0</v>
      </c>
      <c r="AM10" s="5">
        <f t="shared" ref="AM10" si="118">AL10/AL$28*100</f>
        <v>0</v>
      </c>
      <c r="AN10" s="15">
        <v>27</v>
      </c>
      <c r="AO10" s="5">
        <f t="shared" ref="AO10" si="119">AN10/AN$28*100</f>
        <v>3.9301310043668125</v>
      </c>
      <c r="AP10" s="15">
        <v>1</v>
      </c>
      <c r="AQ10" s="5">
        <f t="shared" ref="AQ10" si="120">AP10/AP$28*100</f>
        <v>3.225806451612903</v>
      </c>
      <c r="AR10" s="15">
        <f t="shared" si="20"/>
        <v>80</v>
      </c>
      <c r="AS10" s="5">
        <f t="shared" ref="AS10" si="121">AR10/AR$28*100</f>
        <v>3.5164835164835164</v>
      </c>
    </row>
    <row r="11" spans="1:45" ht="21" customHeight="1" x14ac:dyDescent="0.25">
      <c r="A11" s="29" t="s">
        <v>3</v>
      </c>
      <c r="B11" s="1">
        <v>2</v>
      </c>
      <c r="C11" s="5">
        <f t="shared" si="0"/>
        <v>16.666666666666664</v>
      </c>
      <c r="D11" s="15">
        <v>0</v>
      </c>
      <c r="E11" s="5">
        <f t="shared" si="0"/>
        <v>0</v>
      </c>
      <c r="F11" s="15">
        <v>0</v>
      </c>
      <c r="G11" s="5">
        <f t="shared" ref="G11" si="122">F11/F$28*100</f>
        <v>0</v>
      </c>
      <c r="H11" s="15">
        <v>8</v>
      </c>
      <c r="I11" s="5">
        <f t="shared" ref="I11" si="123">H11/H$28*100</f>
        <v>6.6115702479338845</v>
      </c>
      <c r="J11" s="15">
        <v>1</v>
      </c>
      <c r="K11" s="5">
        <f t="shared" ref="K11" si="124">J11/J$28*100</f>
        <v>1.6666666666666667</v>
      </c>
      <c r="L11" s="15">
        <v>3</v>
      </c>
      <c r="M11" s="5">
        <f t="shared" ref="M11" si="125">L11/L$28*100</f>
        <v>2.9411764705882351</v>
      </c>
      <c r="N11" s="15">
        <v>16</v>
      </c>
      <c r="O11" s="5">
        <f t="shared" ref="O11" si="126">N11/N$28*100</f>
        <v>8.8397790055248606</v>
      </c>
      <c r="P11" s="15">
        <v>2</v>
      </c>
      <c r="Q11" s="5">
        <f t="shared" ref="Q11" si="127">P11/P$28*100</f>
        <v>20</v>
      </c>
      <c r="R11" s="15">
        <v>3</v>
      </c>
      <c r="S11" s="5">
        <f t="shared" ref="S11" si="128">R11/R$28*100</f>
        <v>11.111111111111111</v>
      </c>
      <c r="T11" s="15">
        <v>4</v>
      </c>
      <c r="U11" s="5">
        <f t="shared" ref="U11" si="129">T11/T$28*100</f>
        <v>6.7796610169491522</v>
      </c>
      <c r="V11" s="15">
        <v>2</v>
      </c>
      <c r="W11" s="5">
        <f t="shared" ref="W11" si="130">V11/V$28*100</f>
        <v>28.571428571428569</v>
      </c>
      <c r="X11" s="15">
        <v>8</v>
      </c>
      <c r="Y11" s="5">
        <f t="shared" ref="Y11" si="131">X11/X$28*100</f>
        <v>5.1282051282051277</v>
      </c>
      <c r="Z11" s="15">
        <v>6</v>
      </c>
      <c r="AA11" s="5">
        <f t="shared" ref="AA11" si="132">Z11/Z$28*100</f>
        <v>12.76595744680851</v>
      </c>
      <c r="AB11" s="15">
        <v>7</v>
      </c>
      <c r="AC11" s="5">
        <f t="shared" ref="AC11" si="133">AB11/AB$28*100</f>
        <v>2.3569023569023568</v>
      </c>
      <c r="AD11" s="15">
        <v>13</v>
      </c>
      <c r="AE11" s="5">
        <f t="shared" ref="AE11" si="134">AD11/AD$28*100</f>
        <v>10.236220472440944</v>
      </c>
      <c r="AF11" s="15">
        <v>0</v>
      </c>
      <c r="AG11" s="5">
        <f t="shared" ref="AG11" si="135">AF11/AF$28*100</f>
        <v>0</v>
      </c>
      <c r="AH11" s="15">
        <v>2</v>
      </c>
      <c r="AI11" s="5">
        <f t="shared" ref="AI11" si="136">AH11/AH$28*100</f>
        <v>5</v>
      </c>
      <c r="AJ11" s="15">
        <v>18</v>
      </c>
      <c r="AK11" s="5">
        <f t="shared" ref="AK11" si="137">AJ11/AJ$28*100</f>
        <v>7.2874493927125501</v>
      </c>
      <c r="AL11" s="15">
        <v>1</v>
      </c>
      <c r="AM11" s="5">
        <f t="shared" ref="AM11" si="138">AL11/AL$28*100</f>
        <v>3.8461538461538463</v>
      </c>
      <c r="AN11" s="15">
        <v>46</v>
      </c>
      <c r="AO11" s="5">
        <f t="shared" ref="AO11" si="139">AN11/AN$28*100</f>
        <v>6.6957787481804951</v>
      </c>
      <c r="AP11" s="15">
        <v>5</v>
      </c>
      <c r="AQ11" s="5">
        <f t="shared" ref="AQ11" si="140">AP11/AP$28*100</f>
        <v>16.129032258064516</v>
      </c>
      <c r="AR11" s="15">
        <f t="shared" si="20"/>
        <v>147</v>
      </c>
      <c r="AS11" s="5">
        <f t="shared" ref="AS11" si="141">AR11/AR$28*100</f>
        <v>6.4615384615384617</v>
      </c>
    </row>
    <row r="12" spans="1:45" ht="26.25" customHeight="1" x14ac:dyDescent="0.25">
      <c r="A12" s="26" t="s">
        <v>99</v>
      </c>
      <c r="B12" s="1">
        <v>0</v>
      </c>
      <c r="C12" s="5">
        <f t="shared" si="0"/>
        <v>0</v>
      </c>
      <c r="D12" s="15">
        <v>0</v>
      </c>
      <c r="E12" s="5">
        <f t="shared" si="0"/>
        <v>0</v>
      </c>
      <c r="F12" s="1">
        <v>2</v>
      </c>
      <c r="G12" s="5">
        <f t="shared" ref="G12" si="142">F12/F$28*100</f>
        <v>10.526315789473683</v>
      </c>
      <c r="H12" s="1">
        <v>3</v>
      </c>
      <c r="I12" s="5">
        <f t="shared" ref="I12" si="143">H12/H$28*100</f>
        <v>2.4793388429752068</v>
      </c>
      <c r="J12" s="1">
        <v>6</v>
      </c>
      <c r="K12" s="5">
        <f t="shared" ref="K12" si="144">J12/J$28*100</f>
        <v>10</v>
      </c>
      <c r="L12" s="1">
        <v>15</v>
      </c>
      <c r="M12" s="5">
        <f t="shared" ref="M12" si="145">L12/L$28*100</f>
        <v>14.705882352941178</v>
      </c>
      <c r="N12" s="1">
        <v>10</v>
      </c>
      <c r="O12" s="5">
        <f t="shared" ref="O12" si="146">N12/N$28*100</f>
        <v>5.5248618784530388</v>
      </c>
      <c r="P12" s="1">
        <v>0</v>
      </c>
      <c r="Q12" s="5">
        <f t="shared" ref="Q12" si="147">P12/P$28*100</f>
        <v>0</v>
      </c>
      <c r="R12" s="1">
        <v>0</v>
      </c>
      <c r="S12" s="5">
        <f t="shared" ref="S12" si="148">R12/R$28*100</f>
        <v>0</v>
      </c>
      <c r="T12" s="1">
        <v>4</v>
      </c>
      <c r="U12" s="5">
        <f t="shared" ref="U12" si="149">T12/T$28*100</f>
        <v>6.7796610169491522</v>
      </c>
      <c r="V12" s="1">
        <v>1</v>
      </c>
      <c r="W12" s="5">
        <f t="shared" ref="W12" si="150">V12/V$28*100</f>
        <v>14.285714285714285</v>
      </c>
      <c r="X12" s="1">
        <v>31</v>
      </c>
      <c r="Y12" s="5">
        <f t="shared" ref="Y12" si="151">X12/X$28*100</f>
        <v>19.871794871794872</v>
      </c>
      <c r="Z12" s="1">
        <v>4</v>
      </c>
      <c r="AA12" s="5">
        <f t="shared" ref="AA12" si="152">Z12/Z$28*100</f>
        <v>8.5106382978723403</v>
      </c>
      <c r="AB12" s="1">
        <v>30</v>
      </c>
      <c r="AC12" s="5">
        <f t="shared" ref="AC12" si="153">AB12/AB$28*100</f>
        <v>10.1010101010101</v>
      </c>
      <c r="AD12" s="1">
        <v>9</v>
      </c>
      <c r="AE12" s="5">
        <f t="shared" ref="AE12" si="154">AD12/AD$28*100</f>
        <v>7.0866141732283463</v>
      </c>
      <c r="AF12" s="15">
        <v>0</v>
      </c>
      <c r="AG12" s="5">
        <f t="shared" ref="AG12" si="155">AF12/AF$28*100</f>
        <v>0</v>
      </c>
      <c r="AH12" s="1">
        <v>0</v>
      </c>
      <c r="AI12" s="5">
        <f t="shared" ref="AI12" si="156">AH12/AH$28*100</f>
        <v>0</v>
      </c>
      <c r="AJ12" s="1">
        <v>11</v>
      </c>
      <c r="AK12" s="5">
        <f t="shared" ref="AK12" si="157">AJ12/AJ$28*100</f>
        <v>4.4534412955465585</v>
      </c>
      <c r="AL12" s="1">
        <v>2</v>
      </c>
      <c r="AM12" s="5">
        <f t="shared" ref="AM12" si="158">AL12/AL$28*100</f>
        <v>7.6923076923076925</v>
      </c>
      <c r="AN12" s="1">
        <v>51</v>
      </c>
      <c r="AO12" s="5">
        <f t="shared" ref="AO12" si="159">AN12/AN$28*100</f>
        <v>7.4235807860262017</v>
      </c>
      <c r="AP12" s="1">
        <v>2</v>
      </c>
      <c r="AQ12" s="5">
        <f t="shared" ref="AQ12" si="160">AP12/AP$28*100</f>
        <v>6.4516129032258061</v>
      </c>
      <c r="AR12" s="15">
        <f t="shared" si="20"/>
        <v>181</v>
      </c>
      <c r="AS12" s="5">
        <f t="shared" ref="AS12" si="161">AR12/AR$28*100</f>
        <v>7.9560439560439562</v>
      </c>
    </row>
    <row r="13" spans="1:45" ht="26.25" customHeight="1" x14ac:dyDescent="0.25">
      <c r="A13" s="26" t="s">
        <v>100</v>
      </c>
      <c r="B13" s="1">
        <v>1</v>
      </c>
      <c r="C13" s="5">
        <f t="shared" si="0"/>
        <v>8.3333333333333321</v>
      </c>
      <c r="D13" s="15">
        <v>0</v>
      </c>
      <c r="E13" s="5">
        <f t="shared" si="0"/>
        <v>0</v>
      </c>
      <c r="F13" s="1">
        <v>0</v>
      </c>
      <c r="G13" s="5">
        <f t="shared" ref="G13" si="162">F13/F$28*100</f>
        <v>0</v>
      </c>
      <c r="H13" s="1">
        <v>7</v>
      </c>
      <c r="I13" s="5">
        <f t="shared" ref="I13" si="163">H13/H$28*100</f>
        <v>5.785123966942149</v>
      </c>
      <c r="J13" s="1">
        <v>2</v>
      </c>
      <c r="K13" s="5">
        <f t="shared" ref="K13" si="164">J13/J$28*100</f>
        <v>3.3333333333333335</v>
      </c>
      <c r="L13" s="1">
        <v>2</v>
      </c>
      <c r="M13" s="5">
        <f t="shared" ref="M13" si="165">L13/L$28*100</f>
        <v>1.9607843137254901</v>
      </c>
      <c r="N13" s="1">
        <v>9</v>
      </c>
      <c r="O13" s="5">
        <f t="shared" ref="O13" si="166">N13/N$28*100</f>
        <v>4.972375690607735</v>
      </c>
      <c r="P13" s="1">
        <v>0</v>
      </c>
      <c r="Q13" s="5">
        <f t="shared" ref="Q13" si="167">P13/P$28*100</f>
        <v>0</v>
      </c>
      <c r="R13" s="1">
        <v>1</v>
      </c>
      <c r="S13" s="5">
        <f t="shared" ref="S13" si="168">R13/R$28*100</f>
        <v>3.7037037037037033</v>
      </c>
      <c r="T13" s="1">
        <v>5</v>
      </c>
      <c r="U13" s="5">
        <f t="shared" ref="U13" si="169">T13/T$28*100</f>
        <v>8.4745762711864394</v>
      </c>
      <c r="V13" s="1">
        <v>0</v>
      </c>
      <c r="W13" s="5">
        <f t="shared" ref="W13" si="170">V13/V$28*100</f>
        <v>0</v>
      </c>
      <c r="X13" s="1">
        <v>10</v>
      </c>
      <c r="Y13" s="5">
        <f t="shared" ref="Y13" si="171">X13/X$28*100</f>
        <v>6.4102564102564097</v>
      </c>
      <c r="Z13" s="1">
        <v>5</v>
      </c>
      <c r="AA13" s="5">
        <f t="shared" ref="AA13" si="172">Z13/Z$28*100</f>
        <v>10.638297872340425</v>
      </c>
      <c r="AB13" s="1">
        <v>12</v>
      </c>
      <c r="AC13" s="5">
        <f t="shared" ref="AC13" si="173">AB13/AB$28*100</f>
        <v>4.0404040404040407</v>
      </c>
      <c r="AD13" s="1">
        <v>5</v>
      </c>
      <c r="AE13" s="5">
        <f t="shared" ref="AE13" si="174">AD13/AD$28*100</f>
        <v>3.9370078740157481</v>
      </c>
      <c r="AF13" s="15">
        <v>0</v>
      </c>
      <c r="AG13" s="5">
        <f t="shared" ref="AG13" si="175">AF13/AF$28*100</f>
        <v>0</v>
      </c>
      <c r="AH13" s="1">
        <v>0</v>
      </c>
      <c r="AI13" s="5">
        <f t="shared" ref="AI13" si="176">AH13/AH$28*100</f>
        <v>0</v>
      </c>
      <c r="AJ13" s="1">
        <v>15</v>
      </c>
      <c r="AK13" s="5">
        <f t="shared" ref="AK13" si="177">AJ13/AJ$28*100</f>
        <v>6.0728744939271255</v>
      </c>
      <c r="AL13" s="1">
        <v>2</v>
      </c>
      <c r="AM13" s="5">
        <f t="shared" ref="AM13" si="178">AL13/AL$28*100</f>
        <v>7.6923076923076925</v>
      </c>
      <c r="AN13" s="1">
        <v>42</v>
      </c>
      <c r="AO13" s="5">
        <f t="shared" ref="AO13" si="179">AN13/AN$28*100</f>
        <v>6.1135371179039302</v>
      </c>
      <c r="AP13" s="1">
        <v>2</v>
      </c>
      <c r="AQ13" s="5">
        <f t="shared" ref="AQ13" si="180">AP13/AP$28*100</f>
        <v>6.4516129032258061</v>
      </c>
      <c r="AR13" s="15">
        <f t="shared" si="20"/>
        <v>120</v>
      </c>
      <c r="AS13" s="5">
        <f t="shared" ref="AS13" si="181">AR13/AR$28*100</f>
        <v>5.2747252747252746</v>
      </c>
    </row>
    <row r="14" spans="1:45" ht="18.75" customHeight="1" x14ac:dyDescent="0.25">
      <c r="A14" s="26" t="s">
        <v>102</v>
      </c>
      <c r="B14" s="1">
        <v>0</v>
      </c>
      <c r="C14" s="5">
        <f t="shared" si="0"/>
        <v>0</v>
      </c>
      <c r="D14" s="15">
        <v>0</v>
      </c>
      <c r="E14" s="5">
        <f t="shared" si="0"/>
        <v>0</v>
      </c>
      <c r="F14" s="1">
        <v>1</v>
      </c>
      <c r="G14" s="5">
        <f t="shared" ref="G14" si="182">F14/F$28*100</f>
        <v>5.2631578947368416</v>
      </c>
      <c r="H14" s="1">
        <v>5</v>
      </c>
      <c r="I14" s="5">
        <f t="shared" ref="I14" si="183">H14/H$28*100</f>
        <v>4.1322314049586781</v>
      </c>
      <c r="J14" s="1">
        <v>3</v>
      </c>
      <c r="K14" s="5">
        <f t="shared" ref="K14" si="184">J14/J$28*100</f>
        <v>5</v>
      </c>
      <c r="L14" s="1">
        <v>5</v>
      </c>
      <c r="M14" s="5">
        <f t="shared" ref="M14" si="185">L14/L$28*100</f>
        <v>4.9019607843137258</v>
      </c>
      <c r="N14" s="1">
        <v>12</v>
      </c>
      <c r="O14" s="5">
        <f t="shared" ref="O14" si="186">N14/N$28*100</f>
        <v>6.6298342541436464</v>
      </c>
      <c r="P14" s="1">
        <v>0</v>
      </c>
      <c r="Q14" s="5">
        <f t="shared" ref="Q14" si="187">P14/P$28*100</f>
        <v>0</v>
      </c>
      <c r="R14" s="1">
        <v>2</v>
      </c>
      <c r="S14" s="5">
        <f t="shared" ref="S14" si="188">R14/R$28*100</f>
        <v>7.4074074074074066</v>
      </c>
      <c r="T14" s="1">
        <v>4</v>
      </c>
      <c r="U14" s="5">
        <f t="shared" ref="U14" si="189">T14/T$28*100</f>
        <v>6.7796610169491522</v>
      </c>
      <c r="V14" s="1">
        <v>0</v>
      </c>
      <c r="W14" s="5">
        <f t="shared" ref="W14" si="190">V14/V$28*100</f>
        <v>0</v>
      </c>
      <c r="X14" s="1">
        <v>2</v>
      </c>
      <c r="Y14" s="5">
        <f t="shared" ref="Y14" si="191">X14/X$28*100</f>
        <v>1.2820512820512819</v>
      </c>
      <c r="Z14" s="1">
        <v>2</v>
      </c>
      <c r="AA14" s="5">
        <f t="shared" ref="AA14" si="192">Z14/Z$28*100</f>
        <v>4.2553191489361701</v>
      </c>
      <c r="AB14" s="1">
        <v>15</v>
      </c>
      <c r="AC14" s="5">
        <f t="shared" ref="AC14" si="193">AB14/AB$28*100</f>
        <v>5.0505050505050502</v>
      </c>
      <c r="AD14" s="1">
        <v>5</v>
      </c>
      <c r="AE14" s="5">
        <f t="shared" ref="AE14" si="194">AD14/AD$28*100</f>
        <v>3.9370078740157481</v>
      </c>
      <c r="AF14" s="15">
        <v>0</v>
      </c>
      <c r="AG14" s="5">
        <f t="shared" ref="AG14" si="195">AF14/AF$28*100</f>
        <v>0</v>
      </c>
      <c r="AH14" s="1">
        <v>1</v>
      </c>
      <c r="AI14" s="5">
        <f t="shared" ref="AI14" si="196">AH14/AH$28*100</f>
        <v>2.5</v>
      </c>
      <c r="AJ14" s="1">
        <v>11</v>
      </c>
      <c r="AK14" s="5">
        <f t="shared" ref="AK14" si="197">AJ14/AJ$28*100</f>
        <v>4.4534412955465585</v>
      </c>
      <c r="AL14" s="1">
        <v>1</v>
      </c>
      <c r="AM14" s="5">
        <f t="shared" ref="AM14" si="198">AL14/AL$28*100</f>
        <v>3.8461538461538463</v>
      </c>
      <c r="AN14" s="1">
        <v>49</v>
      </c>
      <c r="AO14" s="5">
        <f t="shared" ref="AO14" si="199">AN14/AN$28*100</f>
        <v>7.1324599708879184</v>
      </c>
      <c r="AP14" s="1">
        <v>0</v>
      </c>
      <c r="AQ14" s="5">
        <f t="shared" ref="AQ14" si="200">AP14/AP$28*100</f>
        <v>0</v>
      </c>
      <c r="AR14" s="15">
        <f t="shared" si="20"/>
        <v>118</v>
      </c>
      <c r="AS14" s="5">
        <f t="shared" ref="AS14" si="201">AR14/AR$28*100</f>
        <v>5.186813186813187</v>
      </c>
    </row>
    <row r="15" spans="1:45" ht="18" customHeight="1" x14ac:dyDescent="0.25">
      <c r="A15" s="26" t="s">
        <v>101</v>
      </c>
      <c r="B15" s="1">
        <v>2</v>
      </c>
      <c r="C15" s="5">
        <f t="shared" si="0"/>
        <v>16.666666666666664</v>
      </c>
      <c r="D15" s="15">
        <v>0</v>
      </c>
      <c r="E15" s="5">
        <f t="shared" si="0"/>
        <v>0</v>
      </c>
      <c r="F15" s="1">
        <v>1</v>
      </c>
      <c r="G15" s="5">
        <f t="shared" ref="G15" si="202">F15/F$28*100</f>
        <v>5.2631578947368416</v>
      </c>
      <c r="H15" s="1">
        <v>10</v>
      </c>
      <c r="I15" s="5">
        <f t="shared" ref="I15" si="203">H15/H$28*100</f>
        <v>8.2644628099173563</v>
      </c>
      <c r="J15" s="1">
        <v>2</v>
      </c>
      <c r="K15" s="5">
        <f t="shared" ref="K15" si="204">J15/J$28*100</f>
        <v>3.3333333333333335</v>
      </c>
      <c r="L15" s="1">
        <v>8</v>
      </c>
      <c r="M15" s="5">
        <f t="shared" ref="M15" si="205">L15/L$28*100</f>
        <v>7.8431372549019605</v>
      </c>
      <c r="N15" s="1">
        <v>4</v>
      </c>
      <c r="O15" s="5">
        <f t="shared" ref="O15" si="206">N15/N$28*100</f>
        <v>2.2099447513812152</v>
      </c>
      <c r="P15" s="1">
        <v>0</v>
      </c>
      <c r="Q15" s="5">
        <f t="shared" ref="Q15" si="207">P15/P$28*100</f>
        <v>0</v>
      </c>
      <c r="R15" s="1">
        <v>3</v>
      </c>
      <c r="S15" s="5">
        <f t="shared" ref="S15" si="208">R15/R$28*100</f>
        <v>11.111111111111111</v>
      </c>
      <c r="T15" s="1">
        <v>2</v>
      </c>
      <c r="U15" s="5">
        <f t="shared" ref="U15" si="209">T15/T$28*100</f>
        <v>3.3898305084745761</v>
      </c>
      <c r="V15" s="1">
        <v>0</v>
      </c>
      <c r="W15" s="5">
        <f t="shared" ref="W15" si="210">V15/V$28*100</f>
        <v>0</v>
      </c>
      <c r="X15" s="1">
        <v>6</v>
      </c>
      <c r="Y15" s="5">
        <f t="shared" ref="Y15" si="211">X15/X$28*100</f>
        <v>3.8461538461538463</v>
      </c>
      <c r="Z15" s="1">
        <v>2</v>
      </c>
      <c r="AA15" s="5">
        <f t="shared" ref="AA15" si="212">Z15/Z$28*100</f>
        <v>4.2553191489361701</v>
      </c>
      <c r="AB15" s="1">
        <v>13</v>
      </c>
      <c r="AC15" s="5">
        <f t="shared" ref="AC15" si="213">AB15/AB$28*100</f>
        <v>4.3771043771043772</v>
      </c>
      <c r="AD15" s="1">
        <v>4</v>
      </c>
      <c r="AE15" s="5">
        <f t="shared" ref="AE15" si="214">AD15/AD$28*100</f>
        <v>3.1496062992125982</v>
      </c>
      <c r="AF15" s="15">
        <v>0</v>
      </c>
      <c r="AG15" s="5">
        <f t="shared" ref="AG15" si="215">AF15/AF$28*100</f>
        <v>0</v>
      </c>
      <c r="AH15" s="1">
        <v>0</v>
      </c>
      <c r="AI15" s="5">
        <f t="shared" ref="AI15" si="216">AH15/AH$28*100</f>
        <v>0</v>
      </c>
      <c r="AJ15" s="1">
        <v>22</v>
      </c>
      <c r="AK15" s="5">
        <f t="shared" ref="AK15" si="217">AJ15/AJ$28*100</f>
        <v>8.9068825910931171</v>
      </c>
      <c r="AL15" s="1">
        <v>2</v>
      </c>
      <c r="AM15" s="5">
        <f t="shared" ref="AM15" si="218">AL15/AL$28*100</f>
        <v>7.6923076923076925</v>
      </c>
      <c r="AN15" s="1">
        <v>30</v>
      </c>
      <c r="AO15" s="5">
        <f t="shared" ref="AO15" si="219">AN15/AN$28*100</f>
        <v>4.3668122270742353</v>
      </c>
      <c r="AP15" s="1">
        <v>1</v>
      </c>
      <c r="AQ15" s="5">
        <f t="shared" ref="AQ15" si="220">AP15/AP$28*100</f>
        <v>3.225806451612903</v>
      </c>
      <c r="AR15" s="15">
        <f t="shared" si="20"/>
        <v>112</v>
      </c>
      <c r="AS15" s="5">
        <f t="shared" ref="AS15" si="221">AR15/AR$28*100</f>
        <v>4.9230769230769234</v>
      </c>
    </row>
    <row r="16" spans="1:45" ht="23.25" customHeight="1" x14ac:dyDescent="0.25">
      <c r="A16" s="1" t="s">
        <v>105</v>
      </c>
      <c r="B16" s="1">
        <v>0</v>
      </c>
      <c r="C16" s="5">
        <f t="shared" si="0"/>
        <v>0</v>
      </c>
      <c r="D16" s="15">
        <v>0</v>
      </c>
      <c r="E16" s="5">
        <f t="shared" si="0"/>
        <v>0</v>
      </c>
      <c r="F16" s="1">
        <v>1</v>
      </c>
      <c r="G16" s="5">
        <f t="shared" ref="G16" si="222">F16/F$28*100</f>
        <v>5.2631578947368416</v>
      </c>
      <c r="H16" s="1">
        <v>6</v>
      </c>
      <c r="I16" s="5">
        <f t="shared" ref="I16" si="223">H16/H$28*100</f>
        <v>4.9586776859504136</v>
      </c>
      <c r="J16" s="1">
        <v>4</v>
      </c>
      <c r="K16" s="5">
        <f t="shared" ref="K16" si="224">J16/J$28*100</f>
        <v>6.666666666666667</v>
      </c>
      <c r="L16" s="1">
        <v>2</v>
      </c>
      <c r="M16" s="5">
        <f t="shared" ref="M16" si="225">L16/L$28*100</f>
        <v>1.9607843137254901</v>
      </c>
      <c r="N16" s="1">
        <v>5</v>
      </c>
      <c r="O16" s="5">
        <f t="shared" ref="O16" si="226">N16/N$28*100</f>
        <v>2.7624309392265194</v>
      </c>
      <c r="P16" s="1">
        <v>1</v>
      </c>
      <c r="Q16" s="5">
        <f t="shared" ref="Q16" si="227">P16/P$28*100</f>
        <v>10</v>
      </c>
      <c r="R16" s="1">
        <v>2</v>
      </c>
      <c r="S16" s="5">
        <f t="shared" ref="S16" si="228">R16/R$28*100</f>
        <v>7.4074074074074066</v>
      </c>
      <c r="T16" s="1">
        <v>3</v>
      </c>
      <c r="U16" s="5">
        <f t="shared" ref="U16" si="229">T16/T$28*100</f>
        <v>5.0847457627118651</v>
      </c>
      <c r="V16" s="1">
        <v>0</v>
      </c>
      <c r="W16" s="5">
        <f t="shared" ref="W16" si="230">V16/V$28*100</f>
        <v>0</v>
      </c>
      <c r="X16" s="1">
        <v>4</v>
      </c>
      <c r="Y16" s="5">
        <f t="shared" ref="Y16" si="231">X16/X$28*100</f>
        <v>2.5641025641025639</v>
      </c>
      <c r="Z16" s="1">
        <v>2</v>
      </c>
      <c r="AA16" s="5">
        <f t="shared" ref="AA16" si="232">Z16/Z$28*100</f>
        <v>4.2553191489361701</v>
      </c>
      <c r="AB16" s="1">
        <v>13</v>
      </c>
      <c r="AC16" s="5">
        <f t="shared" ref="AC16" si="233">AB16/AB$28*100</f>
        <v>4.3771043771043772</v>
      </c>
      <c r="AD16" s="1">
        <v>10</v>
      </c>
      <c r="AE16" s="5">
        <f t="shared" ref="AE16" si="234">AD16/AD$28*100</f>
        <v>7.8740157480314963</v>
      </c>
      <c r="AF16" s="15">
        <v>0</v>
      </c>
      <c r="AG16" s="5">
        <f t="shared" ref="AG16" si="235">AF16/AF$28*100</f>
        <v>0</v>
      </c>
      <c r="AH16" s="1">
        <v>9</v>
      </c>
      <c r="AI16" s="5">
        <f t="shared" ref="AI16" si="236">AH16/AH$28*100</f>
        <v>22.5</v>
      </c>
      <c r="AJ16" s="1">
        <v>9</v>
      </c>
      <c r="AK16" s="5">
        <f t="shared" ref="AK16" si="237">AJ16/AJ$28*100</f>
        <v>3.6437246963562751</v>
      </c>
      <c r="AL16" s="1">
        <v>1</v>
      </c>
      <c r="AM16" s="5">
        <f t="shared" ref="AM16" si="238">AL16/AL$28*100</f>
        <v>3.8461538461538463</v>
      </c>
      <c r="AN16" s="1">
        <v>28</v>
      </c>
      <c r="AO16" s="5">
        <f t="shared" ref="AO16" si="239">AN16/AN$28*100</f>
        <v>4.0756914119359537</v>
      </c>
      <c r="AP16" s="1">
        <v>2</v>
      </c>
      <c r="AQ16" s="5">
        <f t="shared" ref="AQ16" si="240">AP16/AP$28*100</f>
        <v>6.4516129032258061</v>
      </c>
      <c r="AR16" s="15">
        <f t="shared" si="20"/>
        <v>102</v>
      </c>
      <c r="AS16" s="5">
        <f t="shared" ref="AS16" si="241">AR16/AR$28*100</f>
        <v>4.4835164835164836</v>
      </c>
    </row>
    <row r="17" spans="1:45" ht="15.75" x14ac:dyDescent="0.25">
      <c r="A17" s="1" t="s">
        <v>106</v>
      </c>
      <c r="B17" s="1">
        <v>0</v>
      </c>
      <c r="C17" s="5">
        <f t="shared" si="0"/>
        <v>0</v>
      </c>
      <c r="D17" s="15">
        <v>1</v>
      </c>
      <c r="E17" s="5">
        <f t="shared" si="0"/>
        <v>7.1428571428571423</v>
      </c>
      <c r="F17" s="1">
        <v>1</v>
      </c>
      <c r="G17" s="5">
        <f t="shared" ref="G17" si="242">F17/F$28*100</f>
        <v>5.2631578947368416</v>
      </c>
      <c r="H17" s="1">
        <v>7</v>
      </c>
      <c r="I17" s="5">
        <f t="shared" ref="I17" si="243">H17/H$28*100</f>
        <v>5.785123966942149</v>
      </c>
      <c r="J17" s="1">
        <v>2</v>
      </c>
      <c r="K17" s="5">
        <f t="shared" ref="K17" si="244">J17/J$28*100</f>
        <v>3.3333333333333335</v>
      </c>
      <c r="L17" s="1">
        <v>4</v>
      </c>
      <c r="M17" s="5">
        <f t="shared" ref="M17" si="245">L17/L$28*100</f>
        <v>3.9215686274509802</v>
      </c>
      <c r="N17" s="1">
        <v>8</v>
      </c>
      <c r="O17" s="5">
        <f t="shared" ref="O17" si="246">N17/N$28*100</f>
        <v>4.4198895027624303</v>
      </c>
      <c r="P17" s="1">
        <v>1</v>
      </c>
      <c r="Q17" s="5">
        <f t="shared" ref="Q17" si="247">P17/P$28*100</f>
        <v>10</v>
      </c>
      <c r="R17" s="1">
        <v>5</v>
      </c>
      <c r="S17" s="5">
        <f t="shared" ref="S17" si="248">R17/R$28*100</f>
        <v>18.518518518518519</v>
      </c>
      <c r="T17" s="1">
        <v>6</v>
      </c>
      <c r="U17" s="5">
        <f t="shared" ref="U17" si="249">T17/T$28*100</f>
        <v>10.16949152542373</v>
      </c>
      <c r="V17" s="1">
        <v>0</v>
      </c>
      <c r="W17" s="5">
        <f t="shared" ref="W17" si="250">V17/V$28*100</f>
        <v>0</v>
      </c>
      <c r="X17" s="1">
        <v>4</v>
      </c>
      <c r="Y17" s="5">
        <f t="shared" ref="Y17" si="251">X17/X$28*100</f>
        <v>2.5641025641025639</v>
      </c>
      <c r="Z17" s="1">
        <v>2</v>
      </c>
      <c r="AA17" s="5">
        <f t="shared" ref="AA17" si="252">Z17/Z$28*100</f>
        <v>4.2553191489361701</v>
      </c>
      <c r="AB17" s="1">
        <v>21</v>
      </c>
      <c r="AC17" s="5">
        <f t="shared" ref="AC17" si="253">AB17/AB$28*100</f>
        <v>7.0707070707070701</v>
      </c>
      <c r="AD17" s="1">
        <v>10</v>
      </c>
      <c r="AE17" s="5">
        <f t="shared" ref="AE17" si="254">AD17/AD$28*100</f>
        <v>7.8740157480314963</v>
      </c>
      <c r="AF17" s="15">
        <v>1</v>
      </c>
      <c r="AG17" s="5">
        <f t="shared" ref="AG17" si="255">AF17/AF$28*100</f>
        <v>20</v>
      </c>
      <c r="AH17" s="1">
        <v>4</v>
      </c>
      <c r="AI17" s="5">
        <f t="shared" ref="AI17" si="256">AH17/AH$28*100</f>
        <v>10</v>
      </c>
      <c r="AJ17" s="1">
        <v>14</v>
      </c>
      <c r="AK17" s="5">
        <f t="shared" ref="AK17" si="257">AJ17/AJ$28*100</f>
        <v>5.668016194331984</v>
      </c>
      <c r="AL17" s="1">
        <v>1</v>
      </c>
      <c r="AM17" s="5">
        <f t="shared" ref="AM17" si="258">AL17/AL$28*100</f>
        <v>3.8461538461538463</v>
      </c>
      <c r="AN17" s="1">
        <v>31</v>
      </c>
      <c r="AO17" s="5">
        <f t="shared" ref="AO17" si="259">AN17/AN$28*100</f>
        <v>4.512372634643377</v>
      </c>
      <c r="AP17" s="1">
        <v>1</v>
      </c>
      <c r="AQ17" s="5">
        <f t="shared" ref="AQ17" si="260">AP17/AP$28*100</f>
        <v>3.225806451612903</v>
      </c>
      <c r="AR17" s="15">
        <f t="shared" si="20"/>
        <v>124</v>
      </c>
      <c r="AS17" s="5">
        <f t="shared" ref="AS17" si="261">AR17/AR$28*100</f>
        <v>5.4505494505494507</v>
      </c>
    </row>
    <row r="18" spans="1:45" ht="15.75" x14ac:dyDescent="0.25">
      <c r="A18" s="1" t="s">
        <v>107</v>
      </c>
      <c r="B18" s="1">
        <v>0</v>
      </c>
      <c r="C18" s="5">
        <f t="shared" si="0"/>
        <v>0</v>
      </c>
      <c r="D18" s="15">
        <v>0</v>
      </c>
      <c r="E18" s="5">
        <f t="shared" si="0"/>
        <v>0</v>
      </c>
      <c r="F18" s="1">
        <v>0</v>
      </c>
      <c r="G18" s="5">
        <f t="shared" ref="G18" si="262">F18/F$28*100</f>
        <v>0</v>
      </c>
      <c r="H18" s="1">
        <v>0</v>
      </c>
      <c r="I18" s="5">
        <f t="shared" ref="I18" si="263">H18/H$28*100</f>
        <v>0</v>
      </c>
      <c r="J18" s="1">
        <v>1</v>
      </c>
      <c r="K18" s="5">
        <f t="shared" ref="K18" si="264">J18/J$28*100</f>
        <v>1.6666666666666667</v>
      </c>
      <c r="L18" s="1">
        <v>1</v>
      </c>
      <c r="M18" s="5">
        <f t="shared" ref="M18" si="265">L18/L$28*100</f>
        <v>0.98039215686274506</v>
      </c>
      <c r="N18" s="1">
        <v>17</v>
      </c>
      <c r="O18" s="5">
        <f t="shared" ref="O18" si="266">N18/N$28*100</f>
        <v>9.3922651933701662</v>
      </c>
      <c r="P18" s="1">
        <v>0</v>
      </c>
      <c r="Q18" s="5">
        <f t="shared" ref="Q18" si="267">P18/P$28*100</f>
        <v>0</v>
      </c>
      <c r="R18" s="1">
        <v>0</v>
      </c>
      <c r="S18" s="5">
        <f t="shared" ref="S18" si="268">R18/R$28*100</f>
        <v>0</v>
      </c>
      <c r="T18" s="1">
        <v>1</v>
      </c>
      <c r="U18" s="5">
        <f t="shared" ref="U18" si="269">T18/T$28*100</f>
        <v>1.6949152542372881</v>
      </c>
      <c r="V18" s="1">
        <v>0</v>
      </c>
      <c r="W18" s="5">
        <f t="shared" ref="W18" si="270">V18/V$28*100</f>
        <v>0</v>
      </c>
      <c r="X18" s="1">
        <v>4</v>
      </c>
      <c r="Y18" s="5">
        <f t="shared" ref="Y18" si="271">X18/X$28*100</f>
        <v>2.5641025641025639</v>
      </c>
      <c r="Z18" s="1">
        <v>2</v>
      </c>
      <c r="AA18" s="5">
        <f t="shared" ref="AA18" si="272">Z18/Z$28*100</f>
        <v>4.2553191489361701</v>
      </c>
      <c r="AB18" s="1">
        <v>8</v>
      </c>
      <c r="AC18" s="5">
        <f t="shared" ref="AC18" si="273">AB18/AB$28*100</f>
        <v>2.6936026936026933</v>
      </c>
      <c r="AD18" s="1">
        <v>0</v>
      </c>
      <c r="AE18" s="5">
        <f t="shared" ref="AE18" si="274">AD18/AD$28*100</f>
        <v>0</v>
      </c>
      <c r="AF18" s="15">
        <v>0</v>
      </c>
      <c r="AG18" s="5">
        <f t="shared" ref="AG18" si="275">AF18/AF$28*100</f>
        <v>0</v>
      </c>
      <c r="AH18" s="1">
        <v>4</v>
      </c>
      <c r="AI18" s="5">
        <f t="shared" ref="AI18" si="276">AH18/AH$28*100</f>
        <v>10</v>
      </c>
      <c r="AJ18" s="1">
        <v>4</v>
      </c>
      <c r="AK18" s="5">
        <f t="shared" ref="AK18" si="277">AJ18/AJ$28*100</f>
        <v>1.6194331983805668</v>
      </c>
      <c r="AL18" s="1">
        <v>0</v>
      </c>
      <c r="AM18" s="5">
        <f t="shared" ref="AM18" si="278">AL18/AL$28*100</f>
        <v>0</v>
      </c>
      <c r="AN18" s="1">
        <v>27</v>
      </c>
      <c r="AO18" s="5">
        <f t="shared" ref="AO18" si="279">AN18/AN$28*100</f>
        <v>3.9301310043668125</v>
      </c>
      <c r="AP18" s="1">
        <v>1</v>
      </c>
      <c r="AQ18" s="5">
        <f t="shared" ref="AQ18" si="280">AP18/AP$28*100</f>
        <v>3.225806451612903</v>
      </c>
      <c r="AR18" s="15">
        <f t="shared" si="20"/>
        <v>70</v>
      </c>
      <c r="AS18" s="5">
        <f t="shared" ref="AS18" si="281">AR18/AR$28*100</f>
        <v>3.0769230769230771</v>
      </c>
    </row>
    <row r="19" spans="1:45" ht="15.75" x14ac:dyDescent="0.25">
      <c r="A19" s="1" t="s">
        <v>108</v>
      </c>
      <c r="B19" s="1">
        <v>0</v>
      </c>
      <c r="C19" s="5">
        <f t="shared" si="0"/>
        <v>0</v>
      </c>
      <c r="D19" s="15">
        <v>1</v>
      </c>
      <c r="E19" s="5">
        <f t="shared" si="0"/>
        <v>7.1428571428571423</v>
      </c>
      <c r="F19" s="1">
        <v>0</v>
      </c>
      <c r="G19" s="5">
        <f t="shared" ref="G19" si="282">F19/F$28*100</f>
        <v>0</v>
      </c>
      <c r="H19" s="1">
        <v>11</v>
      </c>
      <c r="I19" s="5">
        <f t="shared" ref="I19" si="283">H19/H$28*100</f>
        <v>9.0909090909090917</v>
      </c>
      <c r="J19" s="1">
        <v>3</v>
      </c>
      <c r="K19" s="5">
        <f t="shared" ref="K19" si="284">J19/J$28*100</f>
        <v>5</v>
      </c>
      <c r="L19" s="1">
        <v>3</v>
      </c>
      <c r="M19" s="5">
        <f t="shared" ref="M19" si="285">L19/L$28*100</f>
        <v>2.9411764705882351</v>
      </c>
      <c r="N19" s="1">
        <v>5</v>
      </c>
      <c r="O19" s="5">
        <f t="shared" ref="O19" si="286">N19/N$28*100</f>
        <v>2.7624309392265194</v>
      </c>
      <c r="P19" s="1">
        <v>0</v>
      </c>
      <c r="Q19" s="5">
        <f t="shared" ref="Q19" si="287">P19/P$28*100</f>
        <v>0</v>
      </c>
      <c r="R19" s="1">
        <v>1</v>
      </c>
      <c r="S19" s="5">
        <f t="shared" ref="S19" si="288">R19/R$28*100</f>
        <v>3.7037037037037033</v>
      </c>
      <c r="T19" s="1">
        <v>1</v>
      </c>
      <c r="U19" s="5">
        <f t="shared" ref="U19" si="289">T19/T$28*100</f>
        <v>1.6949152542372881</v>
      </c>
      <c r="V19" s="1">
        <v>0</v>
      </c>
      <c r="W19" s="5">
        <f t="shared" ref="W19" si="290">V19/V$28*100</f>
        <v>0</v>
      </c>
      <c r="X19" s="1">
        <v>4</v>
      </c>
      <c r="Y19" s="5">
        <f t="shared" ref="Y19" si="291">X19/X$28*100</f>
        <v>2.5641025641025639</v>
      </c>
      <c r="Z19" s="1">
        <v>2</v>
      </c>
      <c r="AA19" s="5">
        <f t="shared" ref="AA19" si="292">Z19/Z$28*100</f>
        <v>4.2553191489361701</v>
      </c>
      <c r="AB19" s="1">
        <v>15</v>
      </c>
      <c r="AC19" s="5">
        <f t="shared" ref="AC19" si="293">AB19/AB$28*100</f>
        <v>5.0505050505050502</v>
      </c>
      <c r="AD19" s="1">
        <v>6</v>
      </c>
      <c r="AE19" s="5">
        <f t="shared" ref="AE19" si="294">AD19/AD$28*100</f>
        <v>4.7244094488188972</v>
      </c>
      <c r="AF19" s="15">
        <v>0</v>
      </c>
      <c r="AG19" s="5">
        <f t="shared" ref="AG19" si="295">AF19/AF$28*100</f>
        <v>0</v>
      </c>
      <c r="AH19" s="1">
        <v>1</v>
      </c>
      <c r="AI19" s="5">
        <f t="shared" ref="AI19" si="296">AH19/AH$28*100</f>
        <v>2.5</v>
      </c>
      <c r="AJ19" s="1">
        <v>8</v>
      </c>
      <c r="AK19" s="5">
        <f t="shared" ref="AK19" si="297">AJ19/AJ$28*100</f>
        <v>3.2388663967611335</v>
      </c>
      <c r="AL19" s="1">
        <v>1</v>
      </c>
      <c r="AM19" s="5">
        <f t="shared" ref="AM19" si="298">AL19/AL$28*100</f>
        <v>3.8461538461538463</v>
      </c>
      <c r="AN19" s="1">
        <v>29</v>
      </c>
      <c r="AO19" s="5">
        <f t="shared" ref="AO19" si="299">AN19/AN$28*100</f>
        <v>4.2212518195050945</v>
      </c>
      <c r="AP19" s="1">
        <v>5</v>
      </c>
      <c r="AQ19" s="5">
        <f t="shared" ref="AQ19" si="300">AP19/AP$28*100</f>
        <v>16.129032258064516</v>
      </c>
      <c r="AR19" s="15">
        <f t="shared" si="20"/>
        <v>96</v>
      </c>
      <c r="AS19" s="5">
        <f t="shared" ref="AS19" si="301">AR19/AR$28*100</f>
        <v>4.2197802197802199</v>
      </c>
    </row>
    <row r="20" spans="1:45" ht="15.75" x14ac:dyDescent="0.25">
      <c r="A20" s="1" t="s">
        <v>109</v>
      </c>
      <c r="B20" s="1">
        <v>0</v>
      </c>
      <c r="C20" s="5">
        <f t="shared" si="0"/>
        <v>0</v>
      </c>
      <c r="D20" s="15">
        <v>0</v>
      </c>
      <c r="E20" s="5">
        <f t="shared" si="0"/>
        <v>0</v>
      </c>
      <c r="F20" s="1">
        <v>1</v>
      </c>
      <c r="G20" s="5">
        <f t="shared" ref="G20" si="302">F20/F$28*100</f>
        <v>5.2631578947368416</v>
      </c>
      <c r="H20" s="1">
        <v>6</v>
      </c>
      <c r="I20" s="5">
        <f t="shared" ref="I20" si="303">H20/H$28*100</f>
        <v>4.9586776859504136</v>
      </c>
      <c r="J20" s="1">
        <v>1</v>
      </c>
      <c r="K20" s="5">
        <f t="shared" ref="K20" si="304">J20/J$28*100</f>
        <v>1.6666666666666667</v>
      </c>
      <c r="L20" s="1">
        <v>3</v>
      </c>
      <c r="M20" s="5">
        <f t="shared" ref="M20" si="305">L20/L$28*100</f>
        <v>2.9411764705882351</v>
      </c>
      <c r="N20" s="1">
        <v>4</v>
      </c>
      <c r="O20" s="5">
        <f t="shared" ref="O20" si="306">N20/N$28*100</f>
        <v>2.2099447513812152</v>
      </c>
      <c r="P20" s="1">
        <v>0</v>
      </c>
      <c r="Q20" s="5">
        <f t="shared" ref="Q20" si="307">P20/P$28*100</f>
        <v>0</v>
      </c>
      <c r="R20" s="1">
        <v>0</v>
      </c>
      <c r="S20" s="5">
        <f t="shared" ref="S20" si="308">R20/R$28*100</f>
        <v>0</v>
      </c>
      <c r="T20" s="1">
        <v>1</v>
      </c>
      <c r="U20" s="5">
        <f t="shared" ref="U20" si="309">T20/T$28*100</f>
        <v>1.6949152542372881</v>
      </c>
      <c r="V20" s="1">
        <v>0</v>
      </c>
      <c r="W20" s="5">
        <f t="shared" ref="W20" si="310">V20/V$28*100</f>
        <v>0</v>
      </c>
      <c r="X20" s="1">
        <v>5</v>
      </c>
      <c r="Y20" s="5">
        <f t="shared" ref="Y20" si="311">X20/X$28*100</f>
        <v>3.2051282051282048</v>
      </c>
      <c r="Z20" s="1">
        <v>2</v>
      </c>
      <c r="AA20" s="5">
        <f t="shared" ref="AA20" si="312">Z20/Z$28*100</f>
        <v>4.2553191489361701</v>
      </c>
      <c r="AB20" s="1">
        <v>12</v>
      </c>
      <c r="AC20" s="5">
        <f t="shared" ref="AC20" si="313">AB20/AB$28*100</f>
        <v>4.0404040404040407</v>
      </c>
      <c r="AD20" s="1">
        <v>6</v>
      </c>
      <c r="AE20" s="5">
        <f t="shared" ref="AE20" si="314">AD20/AD$28*100</f>
        <v>4.7244094488188972</v>
      </c>
      <c r="AF20" s="15">
        <v>0</v>
      </c>
      <c r="AG20" s="5">
        <f t="shared" ref="AG20" si="315">AF20/AF$28*100</f>
        <v>0</v>
      </c>
      <c r="AH20" s="1">
        <v>1</v>
      </c>
      <c r="AI20" s="5">
        <f t="shared" ref="AI20" si="316">AH20/AH$28*100</f>
        <v>2.5</v>
      </c>
      <c r="AJ20" s="1">
        <v>7</v>
      </c>
      <c r="AK20" s="5">
        <f t="shared" ref="AK20" si="317">AJ20/AJ$28*100</f>
        <v>2.834008097165992</v>
      </c>
      <c r="AL20" s="1">
        <v>3</v>
      </c>
      <c r="AM20" s="5">
        <f t="shared" ref="AM20" si="318">AL20/AL$28*100</f>
        <v>11.538461538461538</v>
      </c>
      <c r="AN20" s="1">
        <v>22</v>
      </c>
      <c r="AO20" s="5">
        <f t="shared" ref="AO20" si="319">AN20/AN$28*100</f>
        <v>3.2023289665211063</v>
      </c>
      <c r="AP20" s="1">
        <v>0</v>
      </c>
      <c r="AQ20" s="5">
        <f t="shared" ref="AQ20" si="320">AP20/AP$28*100</f>
        <v>0</v>
      </c>
      <c r="AR20" s="15">
        <f t="shared" si="20"/>
        <v>74</v>
      </c>
      <c r="AS20" s="5">
        <f t="shared" ref="AS20" si="321">AR20/AR$28*100</f>
        <v>3.2527472527472527</v>
      </c>
    </row>
    <row r="21" spans="1:45" ht="15.75" x14ac:dyDescent="0.25">
      <c r="A21" s="1" t="s">
        <v>110</v>
      </c>
      <c r="B21" s="1">
        <v>2</v>
      </c>
      <c r="C21" s="5">
        <f t="shared" si="0"/>
        <v>16.666666666666664</v>
      </c>
      <c r="D21" s="15">
        <v>0</v>
      </c>
      <c r="E21" s="5">
        <f t="shared" si="0"/>
        <v>0</v>
      </c>
      <c r="F21" s="1">
        <v>0</v>
      </c>
      <c r="G21" s="5">
        <f t="shared" ref="G21" si="322">F21/F$28*100</f>
        <v>0</v>
      </c>
      <c r="H21" s="1">
        <v>3</v>
      </c>
      <c r="I21" s="5">
        <f t="shared" ref="I21" si="323">H21/H$28*100</f>
        <v>2.4793388429752068</v>
      </c>
      <c r="J21" s="1">
        <v>0</v>
      </c>
      <c r="K21" s="5">
        <f t="shared" ref="K21" si="324">J21/J$28*100</f>
        <v>0</v>
      </c>
      <c r="L21" s="1">
        <v>7</v>
      </c>
      <c r="M21" s="5">
        <f t="shared" ref="M21" si="325">L21/L$28*100</f>
        <v>6.8627450980392162</v>
      </c>
      <c r="N21" s="1">
        <v>5</v>
      </c>
      <c r="O21" s="5">
        <f t="shared" ref="O21" si="326">N21/N$28*100</f>
        <v>2.7624309392265194</v>
      </c>
      <c r="P21" s="1">
        <v>0</v>
      </c>
      <c r="Q21" s="5">
        <f t="shared" ref="Q21" si="327">P21/P$28*100</f>
        <v>0</v>
      </c>
      <c r="R21" s="1">
        <v>0</v>
      </c>
      <c r="S21" s="5">
        <f t="shared" ref="S21" si="328">R21/R$28*100</f>
        <v>0</v>
      </c>
      <c r="T21" s="1">
        <v>3</v>
      </c>
      <c r="U21" s="5">
        <f t="shared" ref="U21" si="329">T21/T$28*100</f>
        <v>5.0847457627118651</v>
      </c>
      <c r="V21" s="1">
        <v>0</v>
      </c>
      <c r="W21" s="5">
        <f t="shared" ref="W21" si="330">V21/V$28*100</f>
        <v>0</v>
      </c>
      <c r="X21" s="1">
        <v>3</v>
      </c>
      <c r="Y21" s="5">
        <f t="shared" ref="Y21" si="331">X21/X$28*100</f>
        <v>1.9230769230769231</v>
      </c>
      <c r="Z21" s="1">
        <v>0</v>
      </c>
      <c r="AA21" s="5">
        <f t="shared" ref="AA21" si="332">Z21/Z$28*100</f>
        <v>0</v>
      </c>
      <c r="AB21" s="1">
        <v>9</v>
      </c>
      <c r="AC21" s="5">
        <f t="shared" ref="AC21" si="333">AB21/AB$28*100</f>
        <v>3.0303030303030303</v>
      </c>
      <c r="AD21" s="1">
        <v>5</v>
      </c>
      <c r="AE21" s="5">
        <f t="shared" ref="AE21" si="334">AD21/AD$28*100</f>
        <v>3.9370078740157481</v>
      </c>
      <c r="AF21" s="15">
        <v>1</v>
      </c>
      <c r="AG21" s="5">
        <f t="shared" ref="AG21" si="335">AF21/AF$28*100</f>
        <v>20</v>
      </c>
      <c r="AH21" s="1">
        <v>1</v>
      </c>
      <c r="AI21" s="5">
        <f t="shared" ref="AI21" si="336">AH21/AH$28*100</f>
        <v>2.5</v>
      </c>
      <c r="AJ21" s="1">
        <v>2</v>
      </c>
      <c r="AK21" s="5">
        <f t="shared" ref="AK21" si="337">AJ21/AJ$28*100</f>
        <v>0.80971659919028338</v>
      </c>
      <c r="AL21" s="1">
        <v>0</v>
      </c>
      <c r="AM21" s="5">
        <f t="shared" ref="AM21" si="338">AL21/AL$28*100</f>
        <v>0</v>
      </c>
      <c r="AN21" s="1">
        <v>24</v>
      </c>
      <c r="AO21" s="5">
        <f t="shared" ref="AO21" si="339">AN21/AN$28*100</f>
        <v>3.4934497816593884</v>
      </c>
      <c r="AP21" s="1">
        <v>1</v>
      </c>
      <c r="AQ21" s="5">
        <f t="shared" ref="AQ21" si="340">AP21/AP$28*100</f>
        <v>3.225806451612903</v>
      </c>
      <c r="AR21" s="15">
        <f t="shared" si="20"/>
        <v>66</v>
      </c>
      <c r="AS21" s="5">
        <f t="shared" ref="AS21" si="341">AR21/AR$28*100</f>
        <v>2.9010989010989015</v>
      </c>
    </row>
    <row r="22" spans="1:45" ht="15.75" x14ac:dyDescent="0.25">
      <c r="A22" s="1" t="s">
        <v>111</v>
      </c>
      <c r="B22" s="1">
        <v>0</v>
      </c>
      <c r="C22" s="5">
        <f t="shared" si="0"/>
        <v>0</v>
      </c>
      <c r="D22" s="15">
        <v>1</v>
      </c>
      <c r="E22" s="5">
        <f t="shared" si="0"/>
        <v>7.1428571428571423</v>
      </c>
      <c r="F22" s="1">
        <v>0</v>
      </c>
      <c r="G22" s="5">
        <f t="shared" ref="G22" si="342">F22/F$28*100</f>
        <v>0</v>
      </c>
      <c r="H22" s="1">
        <v>1</v>
      </c>
      <c r="I22" s="5">
        <f t="shared" ref="I22" si="343">H22/H$28*100</f>
        <v>0.82644628099173556</v>
      </c>
      <c r="J22" s="1">
        <v>3</v>
      </c>
      <c r="K22" s="5">
        <f t="shared" ref="K22" si="344">J22/J$28*100</f>
        <v>5</v>
      </c>
      <c r="L22" s="1">
        <v>8</v>
      </c>
      <c r="M22" s="5">
        <f t="shared" ref="M22" si="345">L22/L$28*100</f>
        <v>7.8431372549019605</v>
      </c>
      <c r="N22" s="1">
        <v>6</v>
      </c>
      <c r="O22" s="5">
        <f t="shared" ref="O22" si="346">N22/N$28*100</f>
        <v>3.3149171270718232</v>
      </c>
      <c r="P22" s="1">
        <v>0</v>
      </c>
      <c r="Q22" s="5">
        <f t="shared" ref="Q22" si="347">P22/P$28*100</f>
        <v>0</v>
      </c>
      <c r="R22" s="1">
        <v>1</v>
      </c>
      <c r="S22" s="5">
        <f t="shared" ref="S22" si="348">R22/R$28*100</f>
        <v>3.7037037037037033</v>
      </c>
      <c r="T22" s="1">
        <v>4</v>
      </c>
      <c r="U22" s="5">
        <f t="shared" ref="U22" si="349">T22/T$28*100</f>
        <v>6.7796610169491522</v>
      </c>
      <c r="V22" s="1">
        <v>0</v>
      </c>
      <c r="W22" s="5">
        <f t="shared" ref="W22" si="350">V22/V$28*100</f>
        <v>0</v>
      </c>
      <c r="X22" s="1">
        <v>6</v>
      </c>
      <c r="Y22" s="5">
        <f t="shared" ref="Y22" si="351">X22/X$28*100</f>
        <v>3.8461538461538463</v>
      </c>
      <c r="Z22" s="1">
        <v>0</v>
      </c>
      <c r="AA22" s="5">
        <f t="shared" ref="AA22" si="352">Z22/Z$28*100</f>
        <v>0</v>
      </c>
      <c r="AB22" s="1">
        <v>10</v>
      </c>
      <c r="AC22" s="5">
        <f t="shared" ref="AC22" si="353">AB22/AB$28*100</f>
        <v>3.3670033670033668</v>
      </c>
      <c r="AD22" s="1">
        <v>2</v>
      </c>
      <c r="AE22" s="5">
        <f t="shared" ref="AE22" si="354">AD22/AD$28*100</f>
        <v>1.5748031496062991</v>
      </c>
      <c r="AF22" s="15">
        <v>1</v>
      </c>
      <c r="AG22" s="5">
        <f t="shared" ref="AG22" si="355">AF22/AF$28*100</f>
        <v>20</v>
      </c>
      <c r="AH22" s="1">
        <v>0</v>
      </c>
      <c r="AI22" s="5">
        <f t="shared" ref="AI22" si="356">AH22/AH$28*100</f>
        <v>0</v>
      </c>
      <c r="AJ22" s="1">
        <v>13</v>
      </c>
      <c r="AK22" s="5">
        <f t="shared" ref="AK22" si="357">AJ22/AJ$28*100</f>
        <v>5.2631578947368416</v>
      </c>
      <c r="AL22" s="1">
        <v>0</v>
      </c>
      <c r="AM22" s="5">
        <f t="shared" ref="AM22" si="358">AL22/AL$28*100</f>
        <v>0</v>
      </c>
      <c r="AN22" s="1">
        <v>14</v>
      </c>
      <c r="AO22" s="5">
        <f t="shared" ref="AO22" si="359">AN22/AN$28*100</f>
        <v>2.0378457059679769</v>
      </c>
      <c r="AP22" s="1">
        <v>1</v>
      </c>
      <c r="AQ22" s="5">
        <f t="shared" ref="AQ22" si="360">AP22/AP$28*100</f>
        <v>3.225806451612903</v>
      </c>
      <c r="AR22" s="15">
        <f t="shared" si="20"/>
        <v>71</v>
      </c>
      <c r="AS22" s="5">
        <f t="shared" ref="AS22" si="361">AR22/AR$28*100</f>
        <v>3.1208791208791209</v>
      </c>
    </row>
    <row r="23" spans="1:45" ht="15.75" x14ac:dyDescent="0.25">
      <c r="A23" s="1" t="s">
        <v>112</v>
      </c>
      <c r="B23" s="1">
        <v>0</v>
      </c>
      <c r="C23" s="5">
        <f t="shared" si="0"/>
        <v>0</v>
      </c>
      <c r="D23" s="15">
        <v>0</v>
      </c>
      <c r="E23" s="5">
        <f t="shared" si="0"/>
        <v>0</v>
      </c>
      <c r="F23" s="1">
        <v>1</v>
      </c>
      <c r="G23" s="5">
        <f t="shared" ref="G23" si="362">F23/F$28*100</f>
        <v>5.2631578947368416</v>
      </c>
      <c r="H23" s="1">
        <v>6</v>
      </c>
      <c r="I23" s="5">
        <f t="shared" ref="I23" si="363">H23/H$28*100</f>
        <v>4.9586776859504136</v>
      </c>
      <c r="J23" s="1">
        <v>4</v>
      </c>
      <c r="K23" s="5">
        <f t="shared" ref="K23" si="364">J23/J$28*100</f>
        <v>6.666666666666667</v>
      </c>
      <c r="L23" s="1">
        <v>4</v>
      </c>
      <c r="M23" s="5">
        <f t="shared" ref="M23" si="365">L23/L$28*100</f>
        <v>3.9215686274509802</v>
      </c>
      <c r="N23" s="1">
        <v>5</v>
      </c>
      <c r="O23" s="5">
        <f t="shared" ref="O23" si="366">N23/N$28*100</f>
        <v>2.7624309392265194</v>
      </c>
      <c r="P23" s="1">
        <v>1</v>
      </c>
      <c r="Q23" s="5">
        <f t="shared" ref="Q23" si="367">P23/P$28*100</f>
        <v>10</v>
      </c>
      <c r="R23" s="1">
        <v>1</v>
      </c>
      <c r="S23" s="5">
        <f t="shared" ref="S23" si="368">R23/R$28*100</f>
        <v>3.7037037037037033</v>
      </c>
      <c r="T23" s="1">
        <v>4</v>
      </c>
      <c r="U23" s="5">
        <f t="shared" ref="U23" si="369">T23/T$28*100</f>
        <v>6.7796610169491522</v>
      </c>
      <c r="V23" s="1">
        <v>0</v>
      </c>
      <c r="W23" s="5">
        <f t="shared" ref="W23" si="370">V23/V$28*100</f>
        <v>0</v>
      </c>
      <c r="X23" s="1">
        <v>7</v>
      </c>
      <c r="Y23" s="5">
        <f t="shared" ref="Y23" si="371">X23/X$28*100</f>
        <v>4.4871794871794872</v>
      </c>
      <c r="Z23" s="1">
        <v>2</v>
      </c>
      <c r="AA23" s="5">
        <f t="shared" ref="AA23" si="372">Z23/Z$28*100</f>
        <v>4.2553191489361701</v>
      </c>
      <c r="AB23" s="1">
        <v>14</v>
      </c>
      <c r="AC23" s="5">
        <f t="shared" ref="AC23" si="373">AB23/AB$28*100</f>
        <v>4.7138047138047137</v>
      </c>
      <c r="AD23" s="1">
        <v>6</v>
      </c>
      <c r="AE23" s="5">
        <f t="shared" ref="AE23" si="374">AD23/AD$28*100</f>
        <v>4.7244094488188972</v>
      </c>
      <c r="AF23" s="15">
        <v>0</v>
      </c>
      <c r="AG23" s="5">
        <f t="shared" ref="AG23" si="375">AF23/AF$28*100</f>
        <v>0</v>
      </c>
      <c r="AH23" s="1">
        <v>0</v>
      </c>
      <c r="AI23" s="5">
        <f t="shared" ref="AI23" si="376">AH23/AH$28*100</f>
        <v>0</v>
      </c>
      <c r="AJ23" s="1">
        <v>11</v>
      </c>
      <c r="AK23" s="5">
        <f t="shared" ref="AK23" si="377">AJ23/AJ$28*100</f>
        <v>4.4534412955465585</v>
      </c>
      <c r="AL23" s="1">
        <v>0</v>
      </c>
      <c r="AM23" s="5">
        <f t="shared" ref="AM23" si="378">AL23/AL$28*100</f>
        <v>0</v>
      </c>
      <c r="AN23" s="1">
        <v>21</v>
      </c>
      <c r="AO23" s="5">
        <f t="shared" ref="AO23" si="379">AN23/AN$28*100</f>
        <v>3.0567685589519651</v>
      </c>
      <c r="AP23" s="1">
        <v>1</v>
      </c>
      <c r="AQ23" s="5">
        <f t="shared" ref="AQ23" si="380">AP23/AP$28*100</f>
        <v>3.225806451612903</v>
      </c>
      <c r="AR23" s="15">
        <f t="shared" si="20"/>
        <v>88</v>
      </c>
      <c r="AS23" s="5">
        <f t="shared" ref="AS23" si="381">AR23/AR$28*100</f>
        <v>3.8681318681318682</v>
      </c>
    </row>
    <row r="24" spans="1:45" ht="15.75" x14ac:dyDescent="0.25">
      <c r="A24" s="1" t="s">
        <v>113</v>
      </c>
      <c r="B24" s="1">
        <v>0</v>
      </c>
      <c r="C24" s="5">
        <f t="shared" si="0"/>
        <v>0</v>
      </c>
      <c r="D24" s="15">
        <v>0</v>
      </c>
      <c r="E24" s="5">
        <f t="shared" si="0"/>
        <v>0</v>
      </c>
      <c r="F24" s="1">
        <v>2</v>
      </c>
      <c r="G24" s="5">
        <f t="shared" ref="G24" si="382">F24/F$28*100</f>
        <v>10.526315789473683</v>
      </c>
      <c r="H24" s="1">
        <v>6</v>
      </c>
      <c r="I24" s="5">
        <f t="shared" ref="I24" si="383">H24/H$28*100</f>
        <v>4.9586776859504136</v>
      </c>
      <c r="J24" s="1">
        <v>3</v>
      </c>
      <c r="K24" s="5">
        <f t="shared" ref="K24" si="384">J24/J$28*100</f>
        <v>5</v>
      </c>
      <c r="L24" s="1">
        <v>4</v>
      </c>
      <c r="M24" s="5">
        <f t="shared" ref="M24" si="385">L24/L$28*100</f>
        <v>3.9215686274509802</v>
      </c>
      <c r="N24" s="1">
        <v>5</v>
      </c>
      <c r="O24" s="5">
        <f t="shared" ref="O24" si="386">N24/N$28*100</f>
        <v>2.7624309392265194</v>
      </c>
      <c r="P24" s="1">
        <v>0</v>
      </c>
      <c r="Q24" s="5">
        <f t="shared" ref="Q24" si="387">P24/P$28*100</f>
        <v>0</v>
      </c>
      <c r="R24" s="1">
        <v>0</v>
      </c>
      <c r="S24" s="5">
        <f t="shared" ref="S24" si="388">R24/R$28*100</f>
        <v>0</v>
      </c>
      <c r="T24" s="1">
        <v>0</v>
      </c>
      <c r="U24" s="5">
        <f t="shared" ref="U24" si="389">T24/T$28*100</f>
        <v>0</v>
      </c>
      <c r="V24" s="1">
        <v>1</v>
      </c>
      <c r="W24" s="5">
        <f t="shared" ref="W24" si="390">V24/V$28*100</f>
        <v>14.285714285714285</v>
      </c>
      <c r="X24" s="1">
        <v>3</v>
      </c>
      <c r="Y24" s="5">
        <f t="shared" ref="Y24" si="391">X24/X$28*100</f>
        <v>1.9230769230769231</v>
      </c>
      <c r="Z24" s="1">
        <v>2</v>
      </c>
      <c r="AA24" s="5">
        <f t="shared" ref="AA24" si="392">Z24/Z$28*100</f>
        <v>4.2553191489361701</v>
      </c>
      <c r="AB24" s="1">
        <v>2</v>
      </c>
      <c r="AC24" s="5">
        <f t="shared" ref="AC24" si="393">AB24/AB$28*100</f>
        <v>0.67340067340067333</v>
      </c>
      <c r="AD24" s="1">
        <v>4</v>
      </c>
      <c r="AE24" s="5">
        <f t="shared" ref="AE24" si="394">AD24/AD$28*100</f>
        <v>3.1496062992125982</v>
      </c>
      <c r="AF24" s="15">
        <v>0</v>
      </c>
      <c r="AG24" s="5">
        <f t="shared" ref="AG24" si="395">AF24/AF$28*100</f>
        <v>0</v>
      </c>
      <c r="AH24" s="1">
        <v>3</v>
      </c>
      <c r="AI24" s="5">
        <f t="shared" ref="AI24" si="396">AH24/AH$28*100</f>
        <v>7.5</v>
      </c>
      <c r="AJ24" s="1">
        <v>8</v>
      </c>
      <c r="AK24" s="5">
        <f t="shared" ref="AK24" si="397">AJ24/AJ$28*100</f>
        <v>3.2388663967611335</v>
      </c>
      <c r="AL24" s="1">
        <v>1</v>
      </c>
      <c r="AM24" s="5">
        <f t="shared" ref="AM24" si="398">AL24/AL$28*100</f>
        <v>3.8461538461538463</v>
      </c>
      <c r="AN24" s="1">
        <v>26</v>
      </c>
      <c r="AO24" s="5">
        <f t="shared" ref="AO24" si="399">AN24/AN$28*100</f>
        <v>3.7845705967976713</v>
      </c>
      <c r="AP24" s="1">
        <v>1</v>
      </c>
      <c r="AQ24" s="5">
        <f t="shared" ref="AQ24" si="400">AP24/AP$28*100</f>
        <v>3.225806451612903</v>
      </c>
      <c r="AR24" s="15">
        <f t="shared" si="20"/>
        <v>71</v>
      </c>
      <c r="AS24" s="5">
        <f t="shared" ref="AS24" si="401">AR24/AR$28*100</f>
        <v>3.1208791208791209</v>
      </c>
    </row>
    <row r="25" spans="1:45" ht="15.75" x14ac:dyDescent="0.25">
      <c r="A25" s="1" t="s">
        <v>114</v>
      </c>
      <c r="B25" s="1">
        <v>0</v>
      </c>
      <c r="C25" s="5">
        <f t="shared" si="0"/>
        <v>0</v>
      </c>
      <c r="D25" s="15">
        <v>1</v>
      </c>
      <c r="E25" s="5">
        <f t="shared" si="0"/>
        <v>7.1428571428571423</v>
      </c>
      <c r="F25" s="1">
        <v>0</v>
      </c>
      <c r="G25" s="5">
        <f t="shared" ref="G25" si="402">F25/F$28*100</f>
        <v>0</v>
      </c>
      <c r="H25" s="1">
        <v>8</v>
      </c>
      <c r="I25" s="5">
        <f t="shared" ref="I25" si="403">H25/H$28*100</f>
        <v>6.6115702479338845</v>
      </c>
      <c r="J25" s="1">
        <v>2</v>
      </c>
      <c r="K25" s="5">
        <f t="shared" ref="K25" si="404">J25/J$28*100</f>
        <v>3.3333333333333335</v>
      </c>
      <c r="L25" s="1">
        <v>6</v>
      </c>
      <c r="M25" s="5">
        <f t="shared" ref="M25" si="405">L25/L$28*100</f>
        <v>5.8823529411764701</v>
      </c>
      <c r="N25" s="1">
        <v>2</v>
      </c>
      <c r="O25" s="5">
        <f t="shared" ref="O25" si="406">N25/N$28*100</f>
        <v>1.1049723756906076</v>
      </c>
      <c r="P25" s="1">
        <v>0</v>
      </c>
      <c r="Q25" s="5">
        <f t="shared" ref="Q25" si="407">P25/P$28*100</f>
        <v>0</v>
      </c>
      <c r="R25" s="1">
        <v>1</v>
      </c>
      <c r="S25" s="5">
        <f t="shared" ref="S25" si="408">R25/R$28*100</f>
        <v>3.7037037037037033</v>
      </c>
      <c r="T25" s="1">
        <v>1</v>
      </c>
      <c r="U25" s="5">
        <f t="shared" ref="U25" si="409">T25/T$28*100</f>
        <v>1.6949152542372881</v>
      </c>
      <c r="V25" s="1">
        <v>0</v>
      </c>
      <c r="W25" s="5">
        <f t="shared" ref="W25" si="410">V25/V$28*100</f>
        <v>0</v>
      </c>
      <c r="X25" s="1">
        <v>5</v>
      </c>
      <c r="Y25" s="5">
        <f t="shared" ref="Y25" si="411">X25/X$28*100</f>
        <v>3.2051282051282048</v>
      </c>
      <c r="Z25" s="1">
        <v>0</v>
      </c>
      <c r="AA25" s="5">
        <f t="shared" ref="AA25" si="412">Z25/Z$28*100</f>
        <v>0</v>
      </c>
      <c r="AB25" s="1">
        <v>19</v>
      </c>
      <c r="AC25" s="5">
        <f t="shared" ref="AC25" si="413">AB25/AB$28*100</f>
        <v>6.3973063973063971</v>
      </c>
      <c r="AD25" s="1">
        <v>3</v>
      </c>
      <c r="AE25" s="5">
        <f t="shared" ref="AE25" si="414">AD25/AD$28*100</f>
        <v>2.3622047244094486</v>
      </c>
      <c r="AF25" s="15">
        <v>1</v>
      </c>
      <c r="AG25" s="5">
        <f t="shared" ref="AG25" si="415">AF25/AF$28*100</f>
        <v>20</v>
      </c>
      <c r="AH25" s="1">
        <v>0</v>
      </c>
      <c r="AI25" s="5">
        <f t="shared" ref="AI25" si="416">AH25/AH$28*100</f>
        <v>0</v>
      </c>
      <c r="AJ25" s="1">
        <v>6</v>
      </c>
      <c r="AK25" s="5">
        <f t="shared" ref="AK25" si="417">AJ25/AJ$28*100</f>
        <v>2.42914979757085</v>
      </c>
      <c r="AL25" s="1">
        <v>1</v>
      </c>
      <c r="AM25" s="5">
        <f t="shared" ref="AM25" si="418">AL25/AL$28*100</f>
        <v>3.8461538461538463</v>
      </c>
      <c r="AN25" s="1">
        <v>25</v>
      </c>
      <c r="AO25" s="5">
        <f t="shared" ref="AO25" si="419">AN25/AN$28*100</f>
        <v>3.6390101892285296</v>
      </c>
      <c r="AP25" s="1">
        <v>0</v>
      </c>
      <c r="AQ25" s="5">
        <f t="shared" ref="AQ25" si="420">AP25/AP$28*100</f>
        <v>0</v>
      </c>
      <c r="AR25" s="15">
        <f t="shared" si="20"/>
        <v>81</v>
      </c>
      <c r="AS25" s="5">
        <f t="shared" ref="AS25" si="421">AR25/AR$28*100</f>
        <v>3.5604395604395607</v>
      </c>
    </row>
    <row r="26" spans="1:45" ht="15.75" x14ac:dyDescent="0.25">
      <c r="A26" s="1" t="s">
        <v>115</v>
      </c>
      <c r="B26" s="1">
        <v>0</v>
      </c>
      <c r="C26" s="5">
        <f t="shared" si="0"/>
        <v>0</v>
      </c>
      <c r="D26" s="15">
        <v>0</v>
      </c>
      <c r="E26" s="5">
        <f t="shared" si="0"/>
        <v>0</v>
      </c>
      <c r="F26" s="1">
        <v>1</v>
      </c>
      <c r="G26" s="5">
        <f t="shared" ref="G26" si="422">F26/F$28*100</f>
        <v>5.2631578947368416</v>
      </c>
      <c r="H26" s="1">
        <v>1</v>
      </c>
      <c r="I26" s="5">
        <f t="shared" ref="I26" si="423">H26/H$28*100</f>
        <v>0.82644628099173556</v>
      </c>
      <c r="J26" s="1">
        <v>7</v>
      </c>
      <c r="K26" s="5">
        <f t="shared" ref="K26" si="424">J26/J$28*100</f>
        <v>11.666666666666666</v>
      </c>
      <c r="L26" s="1">
        <v>3</v>
      </c>
      <c r="M26" s="5">
        <f t="shared" ref="M26" si="425">L26/L$28*100</f>
        <v>2.9411764705882351</v>
      </c>
      <c r="N26" s="1">
        <v>5</v>
      </c>
      <c r="O26" s="5">
        <f t="shared" ref="O26" si="426">N26/N$28*100</f>
        <v>2.7624309392265194</v>
      </c>
      <c r="P26" s="1">
        <v>0</v>
      </c>
      <c r="Q26" s="5">
        <f t="shared" ref="Q26" si="427">P26/P$28*100</f>
        <v>0</v>
      </c>
      <c r="R26" s="1">
        <v>1</v>
      </c>
      <c r="S26" s="5">
        <f t="shared" ref="S26" si="428">R26/R$28*100</f>
        <v>3.7037037037037033</v>
      </c>
      <c r="T26" s="1">
        <v>1</v>
      </c>
      <c r="U26" s="5">
        <f t="shared" ref="U26" si="429">T26/T$28*100</f>
        <v>1.6949152542372881</v>
      </c>
      <c r="V26" s="1">
        <v>1</v>
      </c>
      <c r="W26" s="5">
        <f t="shared" ref="W26" si="430">V26/V$28*100</f>
        <v>14.285714285714285</v>
      </c>
      <c r="X26" s="1">
        <v>7</v>
      </c>
      <c r="Y26" s="5">
        <f t="shared" ref="Y26" si="431">X26/X$28*100</f>
        <v>4.4871794871794872</v>
      </c>
      <c r="Z26" s="1">
        <v>2</v>
      </c>
      <c r="AA26" s="5">
        <f t="shared" ref="AA26" si="432">Z26/Z$28*100</f>
        <v>4.2553191489361701</v>
      </c>
      <c r="AB26" s="1">
        <v>14</v>
      </c>
      <c r="AC26" s="5">
        <f t="shared" ref="AC26" si="433">AB26/AB$28*100</f>
        <v>4.7138047138047137</v>
      </c>
      <c r="AD26" s="1">
        <v>5</v>
      </c>
      <c r="AE26" s="5">
        <f t="shared" ref="AE26" si="434">AD26/AD$28*100</f>
        <v>3.9370078740157481</v>
      </c>
      <c r="AF26" s="15">
        <v>0</v>
      </c>
      <c r="AG26" s="5">
        <f t="shared" ref="AG26" si="435">AF26/AF$28*100</f>
        <v>0</v>
      </c>
      <c r="AH26" s="1">
        <v>0</v>
      </c>
      <c r="AI26" s="5">
        <f t="shared" ref="AI26" si="436">AH26/AH$28*100</f>
        <v>0</v>
      </c>
      <c r="AJ26" s="1">
        <v>7</v>
      </c>
      <c r="AK26" s="5">
        <f t="shared" ref="AK26" si="437">AJ26/AJ$28*100</f>
        <v>2.834008097165992</v>
      </c>
      <c r="AL26" s="1">
        <v>2</v>
      </c>
      <c r="AM26" s="5">
        <f t="shared" ref="AM26" si="438">AL26/AL$28*100</f>
        <v>7.6923076923076925</v>
      </c>
      <c r="AN26" s="1">
        <v>25</v>
      </c>
      <c r="AO26" s="5">
        <f t="shared" ref="AO26" si="439">AN26/AN$28*100</f>
        <v>3.6390101892285296</v>
      </c>
      <c r="AP26" s="1">
        <v>1</v>
      </c>
      <c r="AQ26" s="5">
        <f t="shared" ref="AQ26" si="440">AP26/AP$28*100</f>
        <v>3.225806451612903</v>
      </c>
      <c r="AR26" s="15">
        <f t="shared" si="20"/>
        <v>83</v>
      </c>
      <c r="AS26" s="5">
        <f t="shared" ref="AS26" si="441">AR26/AR$28*100</f>
        <v>3.6483516483516483</v>
      </c>
    </row>
    <row r="27" spans="1:45" ht="15.75" x14ac:dyDescent="0.25">
      <c r="A27" s="1" t="s">
        <v>116</v>
      </c>
      <c r="B27" s="1">
        <v>0</v>
      </c>
      <c r="C27" s="5">
        <f t="shared" si="0"/>
        <v>0</v>
      </c>
      <c r="D27" s="15">
        <v>0</v>
      </c>
      <c r="E27" s="5">
        <f t="shared" si="0"/>
        <v>0</v>
      </c>
      <c r="F27" s="1">
        <v>1</v>
      </c>
      <c r="G27" s="5">
        <f t="shared" ref="G27" si="442">F27/F$28*100</f>
        <v>5.2631578947368416</v>
      </c>
      <c r="H27" s="1">
        <v>3</v>
      </c>
      <c r="I27" s="5">
        <f t="shared" ref="I27" si="443">H27/H$28*100</f>
        <v>2.4793388429752068</v>
      </c>
      <c r="J27" s="1">
        <v>3</v>
      </c>
      <c r="K27" s="5">
        <f t="shared" ref="K27" si="444">J27/J$28*100</f>
        <v>5</v>
      </c>
      <c r="L27" s="1">
        <v>1</v>
      </c>
      <c r="M27" s="5">
        <f t="shared" ref="M27" si="445">L27/L$28*100</f>
        <v>0.98039215686274506</v>
      </c>
      <c r="N27" s="1">
        <v>7</v>
      </c>
      <c r="O27" s="5">
        <f t="shared" ref="O27" si="446">N27/N$28*100</f>
        <v>3.867403314917127</v>
      </c>
      <c r="P27" s="1">
        <v>0</v>
      </c>
      <c r="Q27" s="5">
        <f t="shared" ref="Q27" si="447">P27/P$28*100</f>
        <v>0</v>
      </c>
      <c r="R27" s="1">
        <v>2</v>
      </c>
      <c r="S27" s="5">
        <f t="shared" ref="S27" si="448">R27/R$28*100</f>
        <v>7.4074074074074066</v>
      </c>
      <c r="T27" s="1">
        <v>0</v>
      </c>
      <c r="U27" s="5">
        <f t="shared" ref="U27" si="449">T27/T$28*100</f>
        <v>0</v>
      </c>
      <c r="V27" s="1">
        <v>0</v>
      </c>
      <c r="W27" s="5">
        <f t="shared" ref="W27" si="450">V27/V$28*100</f>
        <v>0</v>
      </c>
      <c r="X27" s="1">
        <v>4</v>
      </c>
      <c r="Y27" s="5">
        <f t="shared" ref="Y27" si="451">X27/X$28*100</f>
        <v>2.5641025641025639</v>
      </c>
      <c r="Z27" s="1">
        <v>1</v>
      </c>
      <c r="AA27" s="5">
        <f t="shared" ref="AA27" si="452">Z27/Z$28*100</f>
        <v>2.1276595744680851</v>
      </c>
      <c r="AB27" s="1">
        <v>9</v>
      </c>
      <c r="AC27" s="5">
        <f t="shared" ref="AC27" si="453">AB27/AB$28*100</f>
        <v>3.0303030303030303</v>
      </c>
      <c r="AD27" s="1">
        <v>2</v>
      </c>
      <c r="AE27" s="5">
        <f t="shared" ref="AE27" si="454">AD27/AD$28*100</f>
        <v>1.5748031496062991</v>
      </c>
      <c r="AF27" s="15">
        <v>0</v>
      </c>
      <c r="AG27" s="5">
        <f t="shared" ref="AG27" si="455">AF27/AF$28*100</f>
        <v>0</v>
      </c>
      <c r="AH27" s="1">
        <v>1</v>
      </c>
      <c r="AI27" s="5">
        <f t="shared" ref="AI27" si="456">AH27/AH$28*100</f>
        <v>2.5</v>
      </c>
      <c r="AJ27" s="1">
        <v>6</v>
      </c>
      <c r="AK27" s="5">
        <f t="shared" ref="AK27" si="457">AJ27/AJ$28*100</f>
        <v>2.42914979757085</v>
      </c>
      <c r="AL27" s="1">
        <v>3</v>
      </c>
      <c r="AM27" s="5">
        <f t="shared" ref="AM27" si="458">AL27/AL$28*100</f>
        <v>11.538461538461538</v>
      </c>
      <c r="AN27" s="1">
        <v>28</v>
      </c>
      <c r="AO27" s="5">
        <f t="shared" ref="AO27" si="459">AN27/AN$28*100</f>
        <v>4.0756914119359537</v>
      </c>
      <c r="AP27" s="1">
        <v>0</v>
      </c>
      <c r="AQ27" s="5">
        <f t="shared" ref="AQ27" si="460">AP27/AP$28*100</f>
        <v>0</v>
      </c>
      <c r="AR27" s="15">
        <f t="shared" si="20"/>
        <v>71</v>
      </c>
      <c r="AS27" s="5">
        <f t="shared" ref="AS27" si="461">AR27/AR$28*100</f>
        <v>3.1208791208791209</v>
      </c>
    </row>
    <row r="28" spans="1:45" ht="19.5" customHeight="1" x14ac:dyDescent="0.25">
      <c r="A28" s="27" t="s">
        <v>9</v>
      </c>
      <c r="B28" s="15">
        <f>SUM(B4:B27)</f>
        <v>12</v>
      </c>
      <c r="C28" s="15">
        <f t="shared" ref="C28:AS28" si="462">SUM(C4:C27)</f>
        <v>99.999999999999972</v>
      </c>
      <c r="D28" s="15">
        <f t="shared" si="462"/>
        <v>14</v>
      </c>
      <c r="E28" s="15">
        <f t="shared" si="462"/>
        <v>99.999999999999972</v>
      </c>
      <c r="F28" s="15">
        <f>SUM(F4:F27)</f>
        <v>19</v>
      </c>
      <c r="G28" s="15">
        <f t="shared" si="462"/>
        <v>99.999999999999972</v>
      </c>
      <c r="H28" s="15">
        <f t="shared" si="462"/>
        <v>121</v>
      </c>
      <c r="I28" s="15">
        <f t="shared" si="462"/>
        <v>100.00000000000003</v>
      </c>
      <c r="J28" s="15">
        <f t="shared" si="462"/>
        <v>60</v>
      </c>
      <c r="K28" s="15">
        <f t="shared" si="462"/>
        <v>100.00000000000001</v>
      </c>
      <c r="L28" s="15">
        <f t="shared" si="462"/>
        <v>102</v>
      </c>
      <c r="M28" s="15">
        <f t="shared" si="462"/>
        <v>99.999999999999986</v>
      </c>
      <c r="N28" s="15">
        <f t="shared" si="462"/>
        <v>181</v>
      </c>
      <c r="O28" s="15">
        <f t="shared" si="462"/>
        <v>99.999999999999986</v>
      </c>
      <c r="P28" s="15">
        <f t="shared" si="462"/>
        <v>10</v>
      </c>
      <c r="Q28" s="15">
        <f t="shared" si="462"/>
        <v>100</v>
      </c>
      <c r="R28" s="15">
        <f t="shared" si="462"/>
        <v>27</v>
      </c>
      <c r="S28" s="15">
        <f t="shared" si="462"/>
        <v>100.00000000000001</v>
      </c>
      <c r="T28" s="15">
        <f t="shared" si="462"/>
        <v>59</v>
      </c>
      <c r="U28" s="15">
        <f t="shared" si="462"/>
        <v>99.999999999999972</v>
      </c>
      <c r="V28" s="15">
        <f t="shared" si="462"/>
        <v>7</v>
      </c>
      <c r="W28" s="15">
        <f t="shared" si="462"/>
        <v>99.999999999999972</v>
      </c>
      <c r="X28" s="15">
        <f t="shared" si="462"/>
        <v>156</v>
      </c>
      <c r="Y28" s="15">
        <f t="shared" si="462"/>
        <v>100.00000000000001</v>
      </c>
      <c r="Z28" s="15">
        <f t="shared" si="462"/>
        <v>47</v>
      </c>
      <c r="AA28" s="15">
        <f t="shared" si="462"/>
        <v>99.999999999999957</v>
      </c>
      <c r="AB28" s="15">
        <f t="shared" si="462"/>
        <v>297</v>
      </c>
      <c r="AC28" s="15">
        <f t="shared" si="462"/>
        <v>100.00000000000001</v>
      </c>
      <c r="AD28" s="15">
        <f t="shared" si="462"/>
        <v>127</v>
      </c>
      <c r="AE28" s="15">
        <f t="shared" si="462"/>
        <v>100.00000000000001</v>
      </c>
      <c r="AF28" s="15">
        <f t="shared" si="462"/>
        <v>5</v>
      </c>
      <c r="AG28" s="15">
        <f t="shared" si="462"/>
        <v>100</v>
      </c>
      <c r="AH28" s="15">
        <f t="shared" si="462"/>
        <v>40</v>
      </c>
      <c r="AI28" s="15">
        <f t="shared" si="462"/>
        <v>100</v>
      </c>
      <c r="AJ28" s="15">
        <f t="shared" si="462"/>
        <v>247</v>
      </c>
      <c r="AK28" s="15">
        <f t="shared" si="462"/>
        <v>99.999999999999986</v>
      </c>
      <c r="AL28" s="15">
        <f t="shared" si="462"/>
        <v>26</v>
      </c>
      <c r="AM28" s="15">
        <f t="shared" si="462"/>
        <v>99.999999999999986</v>
      </c>
      <c r="AN28" s="15">
        <f t="shared" si="462"/>
        <v>687</v>
      </c>
      <c r="AO28" s="15">
        <f t="shared" si="462"/>
        <v>100.00000000000001</v>
      </c>
      <c r="AP28" s="15">
        <f t="shared" si="462"/>
        <v>31</v>
      </c>
      <c r="AQ28" s="15">
        <f t="shared" si="462"/>
        <v>99.999999999999957</v>
      </c>
      <c r="AR28" s="15">
        <f t="shared" si="462"/>
        <v>2275</v>
      </c>
      <c r="AS28" s="15">
        <f t="shared" si="462"/>
        <v>100.00000000000001</v>
      </c>
    </row>
    <row r="29" spans="1:45" ht="31.5" x14ac:dyDescent="0.25">
      <c r="A29" s="32" t="s">
        <v>16</v>
      </c>
      <c r="B29" s="15" t="s">
        <v>13</v>
      </c>
      <c r="C29" s="4" t="s">
        <v>14</v>
      </c>
      <c r="D29" s="15" t="s">
        <v>13</v>
      </c>
      <c r="E29" s="4" t="s">
        <v>14</v>
      </c>
      <c r="F29" s="15" t="s">
        <v>13</v>
      </c>
      <c r="G29" s="4" t="s">
        <v>14</v>
      </c>
      <c r="H29" s="15" t="s">
        <v>13</v>
      </c>
      <c r="I29" s="4" t="s">
        <v>14</v>
      </c>
      <c r="J29" s="15" t="s">
        <v>13</v>
      </c>
      <c r="K29" s="4" t="s">
        <v>14</v>
      </c>
      <c r="L29" s="15" t="s">
        <v>13</v>
      </c>
      <c r="M29" s="4" t="s">
        <v>14</v>
      </c>
      <c r="N29" s="15" t="s">
        <v>13</v>
      </c>
      <c r="O29" s="4" t="s">
        <v>14</v>
      </c>
      <c r="P29" s="15" t="s">
        <v>13</v>
      </c>
      <c r="Q29" s="4" t="s">
        <v>14</v>
      </c>
      <c r="R29" s="15" t="s">
        <v>13</v>
      </c>
      <c r="S29" s="4" t="s">
        <v>14</v>
      </c>
      <c r="T29" s="15" t="s">
        <v>13</v>
      </c>
      <c r="U29" s="4" t="s">
        <v>14</v>
      </c>
      <c r="V29" s="15" t="s">
        <v>13</v>
      </c>
      <c r="W29" s="4" t="s">
        <v>14</v>
      </c>
      <c r="X29" s="15" t="s">
        <v>13</v>
      </c>
      <c r="Y29" s="4" t="s">
        <v>14</v>
      </c>
      <c r="Z29" s="15" t="s">
        <v>13</v>
      </c>
      <c r="AA29" s="4" t="s">
        <v>14</v>
      </c>
      <c r="AB29" s="15" t="s">
        <v>13</v>
      </c>
      <c r="AC29" s="4" t="s">
        <v>14</v>
      </c>
      <c r="AD29" s="15" t="s">
        <v>13</v>
      </c>
      <c r="AE29" s="4" t="s">
        <v>14</v>
      </c>
      <c r="AF29" s="15" t="s">
        <v>13</v>
      </c>
      <c r="AG29" s="4" t="s">
        <v>14</v>
      </c>
      <c r="AH29" s="15" t="s">
        <v>13</v>
      </c>
      <c r="AI29" s="4" t="s">
        <v>14</v>
      </c>
      <c r="AJ29" s="15" t="s">
        <v>13</v>
      </c>
      <c r="AK29" s="4" t="s">
        <v>14</v>
      </c>
      <c r="AL29" s="15" t="s">
        <v>13</v>
      </c>
      <c r="AM29" s="4" t="s">
        <v>14</v>
      </c>
      <c r="AN29" s="15" t="s">
        <v>13</v>
      </c>
      <c r="AO29" s="4" t="s">
        <v>14</v>
      </c>
      <c r="AP29" s="15" t="s">
        <v>13</v>
      </c>
      <c r="AQ29" s="4" t="s">
        <v>14</v>
      </c>
      <c r="AR29" s="15" t="s">
        <v>13</v>
      </c>
      <c r="AS29" s="4" t="s">
        <v>14</v>
      </c>
    </row>
    <row r="30" spans="1:45" ht="15.75" x14ac:dyDescent="0.25">
      <c r="A30" s="27" t="s">
        <v>10</v>
      </c>
      <c r="B30" s="14">
        <f>B28-B31</f>
        <v>11</v>
      </c>
      <c r="C30" s="5">
        <f>B30/B32*100</f>
        <v>91.666666666666657</v>
      </c>
      <c r="D30" s="14">
        <f>D28-D31</f>
        <v>10</v>
      </c>
      <c r="E30" s="5">
        <f>D30/D32*100</f>
        <v>71.428571428571431</v>
      </c>
      <c r="F30" s="14">
        <f>F28-F31</f>
        <v>14</v>
      </c>
      <c r="G30" s="5">
        <f>F30/F32*100</f>
        <v>73.68421052631578</v>
      </c>
      <c r="H30" s="14">
        <f>H28-H31</f>
        <v>74</v>
      </c>
      <c r="I30" s="5">
        <f>H30/H32*100</f>
        <v>61.157024793388423</v>
      </c>
      <c r="J30" s="14">
        <f>J28-J31</f>
        <v>50</v>
      </c>
      <c r="K30" s="5">
        <f>J30/J32*100</f>
        <v>83.333333333333343</v>
      </c>
      <c r="L30" s="14">
        <f>L28-L31</f>
        <v>82</v>
      </c>
      <c r="M30" s="5">
        <f>L30/L32*100</f>
        <v>80.392156862745097</v>
      </c>
      <c r="N30" s="14">
        <f>N28-N31</f>
        <v>149</v>
      </c>
      <c r="O30" s="5">
        <f>N30/N32*100</f>
        <v>82.320441988950279</v>
      </c>
      <c r="P30" s="14">
        <f>P28-P31</f>
        <v>9</v>
      </c>
      <c r="Q30" s="5">
        <f>P30/P32*100</f>
        <v>90</v>
      </c>
      <c r="R30" s="14">
        <f>R28-R31</f>
        <v>16</v>
      </c>
      <c r="S30" s="5">
        <f>R30/R32*100</f>
        <v>59.259259259259252</v>
      </c>
      <c r="T30" s="14">
        <f>T28-T31</f>
        <v>48</v>
      </c>
      <c r="U30" s="5">
        <f>T30/T32*100</f>
        <v>81.355932203389841</v>
      </c>
      <c r="V30" s="14">
        <f t="shared" ref="V30" si="463">V28-V31</f>
        <v>6</v>
      </c>
      <c r="W30" s="5">
        <f t="shared" ref="W30" si="464">V30/V32*100</f>
        <v>85.714285714285708</v>
      </c>
      <c r="X30" s="14">
        <f t="shared" ref="X30" si="465">X28-X31</f>
        <v>139</v>
      </c>
      <c r="Y30" s="5">
        <f t="shared" ref="Y30" si="466">X30/X32*100</f>
        <v>89.102564102564102</v>
      </c>
      <c r="Z30" s="14">
        <f t="shared" ref="Z30" si="467">Z28-Z31</f>
        <v>35</v>
      </c>
      <c r="AA30" s="5">
        <f t="shared" ref="AA30" si="468">Z30/Z32*100</f>
        <v>74.468085106382972</v>
      </c>
      <c r="AB30" s="14">
        <f t="shared" ref="AB30" si="469">AB28-AB31</f>
        <v>249</v>
      </c>
      <c r="AC30" s="5">
        <f t="shared" ref="AC30" si="470">AB30/AB32*100</f>
        <v>83.838383838383834</v>
      </c>
      <c r="AD30" s="14">
        <f t="shared" ref="AD30" si="471">AD28-AD31</f>
        <v>96</v>
      </c>
      <c r="AE30" s="5">
        <f t="shared" ref="AE30" si="472">AD30/AD32*100</f>
        <v>75.590551181102356</v>
      </c>
      <c r="AF30" s="14">
        <f t="shared" ref="AF30" si="473">AF28-AF31</f>
        <v>5</v>
      </c>
      <c r="AG30" s="5">
        <f t="shared" ref="AG30" si="474">AF30/AF32*100</f>
        <v>100</v>
      </c>
      <c r="AH30" s="14">
        <f t="shared" ref="AH30" si="475">AH28-AH31</f>
        <v>34</v>
      </c>
      <c r="AI30" s="5">
        <f t="shared" ref="AI30" si="476">AH30/AH32*100</f>
        <v>85</v>
      </c>
      <c r="AJ30" s="14">
        <f t="shared" ref="AJ30" si="477">AJ28-AJ31</f>
        <v>226</v>
      </c>
      <c r="AK30" s="5">
        <f t="shared" ref="AK30" si="478">AJ30/AJ32*100</f>
        <v>91.497975708502025</v>
      </c>
      <c r="AL30" s="14">
        <f t="shared" ref="AL30" si="479">AL28-AL31</f>
        <v>6</v>
      </c>
      <c r="AM30" s="5">
        <f t="shared" ref="AM30" si="480">AL30/AL32*100</f>
        <v>23.076923076923077</v>
      </c>
      <c r="AN30" s="14">
        <f t="shared" ref="AN30" si="481">AN28-AN31</f>
        <v>337</v>
      </c>
      <c r="AO30" s="5">
        <f t="shared" ref="AO30" si="482">AN30/AN32*100</f>
        <v>49.053857350800584</v>
      </c>
      <c r="AP30" s="14">
        <f t="shared" ref="AP30" si="483">AP28-AP31</f>
        <v>26</v>
      </c>
      <c r="AQ30" s="5">
        <f t="shared" ref="AQ30" si="484">AP30/AP32*100</f>
        <v>83.870967741935488</v>
      </c>
      <c r="AR30" s="14">
        <f>AR28-AR31</f>
        <v>1622</v>
      </c>
      <c r="AS30" s="5">
        <f>AR30/AR32*100</f>
        <v>71.296703296703299</v>
      </c>
    </row>
    <row r="31" spans="1:45" ht="15.75" x14ac:dyDescent="0.25">
      <c r="A31" s="27" t="s">
        <v>11</v>
      </c>
      <c r="B31" s="14">
        <v>1</v>
      </c>
      <c r="C31" s="5">
        <f>B31/B32*100</f>
        <v>8.3333333333333321</v>
      </c>
      <c r="D31" s="14">
        <v>4</v>
      </c>
      <c r="E31" s="5">
        <f>D31/D32*100</f>
        <v>28.571428571428569</v>
      </c>
      <c r="F31" s="14">
        <v>5</v>
      </c>
      <c r="G31" s="5">
        <f>F31/F32*100</f>
        <v>26.315789473684209</v>
      </c>
      <c r="H31" s="14">
        <f>29+18</f>
        <v>47</v>
      </c>
      <c r="I31" s="5">
        <f>H31/H32*100</f>
        <v>38.84297520661157</v>
      </c>
      <c r="J31" s="14">
        <v>10</v>
      </c>
      <c r="K31" s="5">
        <f>J31/J32*100</f>
        <v>16.666666666666664</v>
      </c>
      <c r="L31" s="14">
        <v>20</v>
      </c>
      <c r="M31" s="5">
        <f>L31/L32*100</f>
        <v>19.607843137254903</v>
      </c>
      <c r="N31" s="14">
        <v>32</v>
      </c>
      <c r="O31" s="5">
        <f>N31/N32*100</f>
        <v>17.679558011049721</v>
      </c>
      <c r="P31" s="14">
        <v>1</v>
      </c>
      <c r="Q31" s="5">
        <f>P31/P32*100</f>
        <v>10</v>
      </c>
      <c r="R31" s="14">
        <v>11</v>
      </c>
      <c r="S31" s="5">
        <f>R31/R32*100</f>
        <v>40.74074074074074</v>
      </c>
      <c r="T31" s="14">
        <v>11</v>
      </c>
      <c r="U31" s="5">
        <f>T31/T32*100</f>
        <v>18.64406779661017</v>
      </c>
      <c r="V31" s="14">
        <v>1</v>
      </c>
      <c r="W31" s="5">
        <f t="shared" ref="W31" si="485">V31/V32*100</f>
        <v>14.285714285714285</v>
      </c>
      <c r="X31" s="14">
        <v>17</v>
      </c>
      <c r="Y31" s="5">
        <f t="shared" ref="Y31" si="486">X31/X32*100</f>
        <v>10.897435897435898</v>
      </c>
      <c r="Z31" s="14">
        <v>12</v>
      </c>
      <c r="AA31" s="5">
        <f t="shared" ref="AA31" si="487">Z31/Z32*100</f>
        <v>25.531914893617021</v>
      </c>
      <c r="AB31" s="14">
        <v>48</v>
      </c>
      <c r="AC31" s="5">
        <f t="shared" ref="AC31" si="488">AB31/AB32*100</f>
        <v>16.161616161616163</v>
      </c>
      <c r="AD31" s="14">
        <v>31</v>
      </c>
      <c r="AE31" s="5">
        <f t="shared" ref="AE31" si="489">AD31/AD32*100</f>
        <v>24.409448818897637</v>
      </c>
      <c r="AF31" s="14">
        <v>0</v>
      </c>
      <c r="AG31" s="5">
        <f t="shared" ref="AG31" si="490">AF31/AF32*100</f>
        <v>0</v>
      </c>
      <c r="AH31" s="14">
        <v>6</v>
      </c>
      <c r="AI31" s="5">
        <f t="shared" ref="AI31" si="491">AH31/AH32*100</f>
        <v>15</v>
      </c>
      <c r="AJ31" s="14">
        <v>21</v>
      </c>
      <c r="AK31" s="5">
        <f t="shared" ref="AK31" si="492">AJ31/AJ32*100</f>
        <v>8.5020242914979747</v>
      </c>
      <c r="AL31" s="14">
        <v>20</v>
      </c>
      <c r="AM31" s="5">
        <f t="shared" ref="AM31" si="493">AL31/AL32*100</f>
        <v>76.923076923076934</v>
      </c>
      <c r="AN31" s="14">
        <f>182+26+142</f>
        <v>350</v>
      </c>
      <c r="AO31" s="5">
        <f t="shared" ref="AO31" si="494">AN31/AN32*100</f>
        <v>50.946142649199423</v>
      </c>
      <c r="AP31" s="14">
        <v>5</v>
      </c>
      <c r="AQ31" s="5">
        <f t="shared" ref="AQ31" si="495">AP31/AP32*100</f>
        <v>16.129032258064516</v>
      </c>
      <c r="AR31" s="15">
        <f t="shared" ref="AR31" si="496">B31+D31+F31+H31+J31+L31+N31+P31+R31+T31+V31+X31+Z31+AB31+AD31+AF31+AH31+AJ31+AL31+AN31+AP31</f>
        <v>653</v>
      </c>
      <c r="AS31" s="5">
        <f>AR31/AR32*100</f>
        <v>28.703296703296704</v>
      </c>
    </row>
    <row r="32" spans="1:45" ht="15.75" x14ac:dyDescent="0.25">
      <c r="A32" s="27" t="s">
        <v>9</v>
      </c>
      <c r="B32" s="14">
        <f t="shared" ref="B32:AS32" si="497">SUM(B30:B31)</f>
        <v>12</v>
      </c>
      <c r="C32" s="6">
        <f t="shared" si="497"/>
        <v>99.999999999999986</v>
      </c>
      <c r="D32" s="14">
        <f t="shared" si="497"/>
        <v>14</v>
      </c>
      <c r="E32" s="9">
        <f t="shared" si="497"/>
        <v>100</v>
      </c>
      <c r="F32" s="14">
        <f t="shared" si="497"/>
        <v>19</v>
      </c>
      <c r="G32" s="9">
        <f t="shared" si="497"/>
        <v>99.999999999999986</v>
      </c>
      <c r="H32" s="14">
        <f t="shared" si="497"/>
        <v>121</v>
      </c>
      <c r="I32" s="9">
        <f t="shared" si="497"/>
        <v>100</v>
      </c>
      <c r="J32" s="14">
        <f t="shared" si="497"/>
        <v>60</v>
      </c>
      <c r="K32" s="9">
        <f t="shared" si="497"/>
        <v>100</v>
      </c>
      <c r="L32" s="14">
        <f t="shared" si="497"/>
        <v>102</v>
      </c>
      <c r="M32" s="9">
        <f t="shared" si="497"/>
        <v>100</v>
      </c>
      <c r="N32" s="14">
        <f t="shared" si="497"/>
        <v>181</v>
      </c>
      <c r="O32" s="9">
        <f t="shared" si="497"/>
        <v>100</v>
      </c>
      <c r="P32" s="14">
        <f t="shared" si="497"/>
        <v>10</v>
      </c>
      <c r="Q32" s="9">
        <f t="shared" si="497"/>
        <v>100</v>
      </c>
      <c r="R32" s="14">
        <f t="shared" si="497"/>
        <v>27</v>
      </c>
      <c r="S32" s="9">
        <f t="shared" si="497"/>
        <v>100</v>
      </c>
      <c r="T32" s="14">
        <f t="shared" si="497"/>
        <v>59</v>
      </c>
      <c r="U32" s="9">
        <f t="shared" si="497"/>
        <v>100.00000000000001</v>
      </c>
      <c r="V32" s="14">
        <f t="shared" ref="V32:AQ32" si="498">SUM(V30:V31)</f>
        <v>7</v>
      </c>
      <c r="W32" s="9">
        <f t="shared" si="498"/>
        <v>100</v>
      </c>
      <c r="X32" s="14">
        <f t="shared" si="498"/>
        <v>156</v>
      </c>
      <c r="Y32" s="9">
        <f t="shared" si="498"/>
        <v>100</v>
      </c>
      <c r="Z32" s="14">
        <f t="shared" si="498"/>
        <v>47</v>
      </c>
      <c r="AA32" s="9">
        <f t="shared" si="498"/>
        <v>100</v>
      </c>
      <c r="AB32" s="14">
        <f t="shared" si="498"/>
        <v>297</v>
      </c>
      <c r="AC32" s="9">
        <f t="shared" si="498"/>
        <v>100</v>
      </c>
      <c r="AD32" s="14">
        <f t="shared" si="498"/>
        <v>127</v>
      </c>
      <c r="AE32" s="9">
        <f t="shared" si="498"/>
        <v>100</v>
      </c>
      <c r="AF32" s="14">
        <f t="shared" si="498"/>
        <v>5</v>
      </c>
      <c r="AG32" s="9">
        <f t="shared" si="498"/>
        <v>100</v>
      </c>
      <c r="AH32" s="14">
        <f t="shared" si="498"/>
        <v>40</v>
      </c>
      <c r="AI32" s="9">
        <f t="shared" si="498"/>
        <v>100</v>
      </c>
      <c r="AJ32" s="14">
        <f t="shared" si="498"/>
        <v>247</v>
      </c>
      <c r="AK32" s="9">
        <f t="shared" si="498"/>
        <v>100</v>
      </c>
      <c r="AL32" s="14">
        <f t="shared" si="498"/>
        <v>26</v>
      </c>
      <c r="AM32" s="9">
        <f t="shared" si="498"/>
        <v>100.00000000000001</v>
      </c>
      <c r="AN32" s="14">
        <f t="shared" si="498"/>
        <v>687</v>
      </c>
      <c r="AO32" s="9">
        <f t="shared" si="498"/>
        <v>100</v>
      </c>
      <c r="AP32" s="14">
        <f t="shared" si="498"/>
        <v>31</v>
      </c>
      <c r="AQ32" s="9">
        <f t="shared" si="498"/>
        <v>100</v>
      </c>
      <c r="AR32" s="14">
        <f t="shared" si="497"/>
        <v>2275</v>
      </c>
      <c r="AS32" s="9">
        <f t="shared" si="497"/>
        <v>100</v>
      </c>
    </row>
    <row r="34" spans="1:38" ht="15.75" x14ac:dyDescent="0.25">
      <c r="A34" s="35" t="s">
        <v>117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38" ht="15.75" x14ac:dyDescent="0.25">
      <c r="A35" s="35" t="s">
        <v>118</v>
      </c>
      <c r="B35" s="34"/>
      <c r="C35" s="34"/>
      <c r="D35" s="34"/>
    </row>
    <row r="36" spans="1:38" ht="15.75" x14ac:dyDescent="0.25">
      <c r="A36" s="36" t="s">
        <v>119</v>
      </c>
      <c r="B36" s="25"/>
    </row>
    <row r="37" spans="1:38" ht="15.75" x14ac:dyDescent="0.25">
      <c r="A37" s="37" t="s">
        <v>120</v>
      </c>
      <c r="B37" s="25"/>
    </row>
    <row r="38" spans="1:38" x14ac:dyDescent="0.25">
      <c r="AE38" t="s">
        <v>52</v>
      </c>
      <c r="AF38" t="s">
        <v>56</v>
      </c>
      <c r="AG38" t="s">
        <v>58</v>
      </c>
      <c r="AH38" t="s">
        <v>64</v>
      </c>
      <c r="AI38" t="s">
        <v>68</v>
      </c>
    </row>
    <row r="39" spans="1:38" x14ac:dyDescent="0.25">
      <c r="AE39">
        <v>92</v>
      </c>
      <c r="AF39">
        <v>123</v>
      </c>
      <c r="AG39">
        <v>59</v>
      </c>
      <c r="AH39">
        <v>119</v>
      </c>
      <c r="AI39">
        <v>308</v>
      </c>
    </row>
    <row r="43" spans="1:38" ht="20.25" x14ac:dyDescent="0.25">
      <c r="AI43" s="45"/>
      <c r="AJ43" s="45"/>
      <c r="AK43" s="45"/>
      <c r="AL43" s="45"/>
    </row>
    <row r="44" spans="1:38" ht="20.25" x14ac:dyDescent="0.3">
      <c r="AI44" s="46"/>
      <c r="AJ44" s="50"/>
      <c r="AK44" s="46"/>
      <c r="AL44" s="47"/>
    </row>
    <row r="45" spans="1:38" ht="20.25" x14ac:dyDescent="0.3">
      <c r="AI45" s="46"/>
      <c r="AJ45" s="50"/>
      <c r="AK45" s="46"/>
      <c r="AL45" s="47"/>
    </row>
    <row r="46" spans="1:38" ht="20.25" x14ac:dyDescent="0.3">
      <c r="AI46" s="46"/>
      <c r="AJ46" s="50"/>
      <c r="AK46" s="46"/>
      <c r="AL46" s="47"/>
    </row>
    <row r="47" spans="1:38" ht="20.25" x14ac:dyDescent="0.3">
      <c r="AI47" s="46"/>
      <c r="AJ47" s="50"/>
      <c r="AK47" s="46"/>
      <c r="AL47" s="47"/>
    </row>
    <row r="48" spans="1:38" ht="20.25" x14ac:dyDescent="0.3">
      <c r="AI48" s="46"/>
      <c r="AJ48" s="50"/>
      <c r="AK48" s="46"/>
      <c r="AL48" s="47"/>
    </row>
    <row r="49" spans="35:38" ht="20.25" x14ac:dyDescent="0.3">
      <c r="AI49" s="48"/>
      <c r="AJ49" s="48"/>
      <c r="AK49" s="49"/>
      <c r="AL49" s="47"/>
    </row>
    <row r="50" spans="35:38" ht="20.25" x14ac:dyDescent="0.3">
      <c r="AI50" s="46"/>
      <c r="AJ50" s="50"/>
      <c r="AK50" s="46"/>
      <c r="AL50" s="47"/>
    </row>
    <row r="51" spans="35:38" ht="20.25" x14ac:dyDescent="0.3">
      <c r="AI51" s="48"/>
      <c r="AJ51" s="48"/>
      <c r="AK51" s="49"/>
      <c r="AL51" s="47"/>
    </row>
  </sheetData>
  <sheetProtection algorithmName="SHA-512" hashValue="J7KQ6qTYLN1urUKVGS15RtXRaxCafUVO3yz/h4z8Yly4H630ruPCRevLvVnaLhTRk2/9k5PprnD+pRv0Ir6Pjg==" saltValue="vfONXHVnUyVU4myzoTCOqQ==" spinCount="100000" sheet="1" objects="1" scenarios="1"/>
  <mergeCells count="25">
    <mergeCell ref="AD2:AE2"/>
    <mergeCell ref="AI49:AJ49"/>
    <mergeCell ref="AI51:AJ51"/>
    <mergeCell ref="AP2:AQ2"/>
    <mergeCell ref="AF2:AG2"/>
    <mergeCell ref="AH2:AI2"/>
    <mergeCell ref="AJ2:AK2"/>
    <mergeCell ref="AL2:AM2"/>
    <mergeCell ref="AN2:AO2"/>
    <mergeCell ref="A1:AS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2:A3"/>
  </mergeCells>
  <pageMargins left="0.511811024" right="0.511811024" top="0.78740157499999996" bottom="0.78740157499999996" header="0.31496062000000002" footer="0.31496062000000002"/>
  <pageSetup orientation="portrait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Fronteira Noroeste</vt:lpstr>
      <vt:lpstr>Missões</vt:lpstr>
      <vt:lpstr>Noroeste Colonial</vt:lpstr>
      <vt:lpstr>Celeiro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</dc:creator>
  <cp:lastModifiedBy>Octavio Belarmino</cp:lastModifiedBy>
  <dcterms:created xsi:type="dcterms:W3CDTF">2020-05-19T21:36:40Z</dcterms:created>
  <dcterms:modified xsi:type="dcterms:W3CDTF">2021-06-16T00:27:43Z</dcterms:modified>
</cp:coreProperties>
</file>