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SD completos 2020/"/>
    </mc:Choice>
  </mc:AlternateContent>
  <xr:revisionPtr revIDLastSave="3" documentId="8_{BD5FDC6F-EB20-4F08-B811-25AA3A233D3D}" xr6:coauthVersionLast="47" xr6:coauthVersionMax="47" xr10:uidLastSave="{1AB366D2-3BAE-4CF6-B9B7-4776652F47E7}"/>
  <workbookProtection workbookAlgorithmName="SHA-512" workbookHashValue="EI2C6rhl+SM5B6TYhYW82dDM74LjBoZbMGS9us2DAAnrAQSG1lVc8y+zQUNHL6k0ozyy4CkdN5QagVO1XmNZUQ==" workbookSaltValue="0gaKQkXtBLZSXMQNGg3a1g==" workbookSpinCount="100000" lockStructure="1"/>
  <bookViews>
    <workbookView xWindow="-120" yWindow="-120" windowWidth="20730" windowHeight="11160" tabRatio="775" activeTab="5" xr2:uid="{8FE937F7-5233-49E6-A3C7-B5BE0784864B}"/>
  </bookViews>
  <sheets>
    <sheet name="Nordeste" sheetId="1" r:id="rId1"/>
    <sheet name="Médio Alto Uruguai" sheetId="6" r:id="rId2"/>
    <sheet name="Norte" sheetId="2" r:id="rId3"/>
    <sheet name=" Produção" sheetId="3" r:id="rId4"/>
    <sheet name="Alto da Serra do Botucaraí" sheetId="4" r:id="rId5"/>
    <sheet name="Rio da Várzea" sheetId="5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5" l="1"/>
  <c r="AP26" i="5"/>
  <c r="AP25" i="5"/>
  <c r="AP24" i="5"/>
  <c r="AP23" i="5"/>
  <c r="AP22" i="5"/>
  <c r="AP21" i="5"/>
  <c r="AP20" i="5"/>
  <c r="AP19" i="5"/>
  <c r="AP18" i="5"/>
  <c r="AL31" i="5"/>
  <c r="AI32" i="5"/>
  <c r="AI31" i="5"/>
  <c r="AI30" i="5"/>
  <c r="AH32" i="5"/>
  <c r="AH30" i="5"/>
  <c r="AB31" i="5"/>
  <c r="Z31" i="5"/>
  <c r="M19" i="5"/>
  <c r="M20" i="5"/>
  <c r="M21" i="5"/>
  <c r="M22" i="5"/>
  <c r="M23" i="5"/>
  <c r="M24" i="5"/>
  <c r="M25" i="5"/>
  <c r="M26" i="5"/>
  <c r="M27" i="5"/>
  <c r="M28" i="5"/>
  <c r="M18" i="5"/>
  <c r="M32" i="5"/>
  <c r="M31" i="5"/>
  <c r="M30" i="5"/>
  <c r="J31" i="5"/>
  <c r="AH27" i="4"/>
  <c r="AH26" i="4"/>
  <c r="AH25" i="4"/>
  <c r="AH24" i="4"/>
  <c r="AH23" i="4"/>
  <c r="AH22" i="4"/>
  <c r="AH21" i="4"/>
  <c r="AH20" i="4"/>
  <c r="AH19" i="4"/>
  <c r="AH18" i="4"/>
  <c r="AB31" i="4"/>
  <c r="Q22" i="4"/>
  <c r="Q23" i="4"/>
  <c r="Q24" i="4"/>
  <c r="Q25" i="4"/>
  <c r="Q26" i="4"/>
  <c r="Q27" i="4"/>
  <c r="Q21" i="4"/>
  <c r="Q31" i="4"/>
  <c r="Q32" i="4" s="1"/>
  <c r="P32" i="4"/>
  <c r="Q30" i="4"/>
  <c r="J31" i="4"/>
  <c r="H31" i="4"/>
  <c r="AR27" i="3"/>
  <c r="AR26" i="3"/>
  <c r="AR25" i="3"/>
  <c r="AR24" i="3"/>
  <c r="AR23" i="3"/>
  <c r="AR22" i="3"/>
  <c r="AR21" i="3"/>
  <c r="AR20" i="3"/>
  <c r="AR19" i="3"/>
  <c r="AR18" i="3"/>
  <c r="AP31" i="3"/>
  <c r="AD31" i="3"/>
  <c r="V31" i="3"/>
  <c r="H31" i="3"/>
  <c r="F31" i="3"/>
  <c r="BN27" i="2"/>
  <c r="BN26" i="2"/>
  <c r="BN25" i="2"/>
  <c r="BN24" i="2"/>
  <c r="BN23" i="2"/>
  <c r="BN22" i="2"/>
  <c r="BN21" i="2"/>
  <c r="BN20" i="2"/>
  <c r="BN19" i="2"/>
  <c r="BN18" i="2"/>
  <c r="Z31" i="2"/>
  <c r="L31" i="2"/>
  <c r="F31" i="2"/>
  <c r="B31" i="2"/>
  <c r="AT27" i="6"/>
  <c r="AT26" i="6"/>
  <c r="AT25" i="6"/>
  <c r="AT24" i="6"/>
  <c r="AT23" i="6"/>
  <c r="AT22" i="6"/>
  <c r="AT21" i="6"/>
  <c r="AT20" i="6"/>
  <c r="AT19" i="6"/>
  <c r="AT18" i="6"/>
  <c r="N31" i="6"/>
  <c r="AN27" i="1"/>
  <c r="AN26" i="1"/>
  <c r="AN25" i="1"/>
  <c r="AN24" i="1"/>
  <c r="AN23" i="1"/>
  <c r="AN22" i="1"/>
  <c r="AN21" i="1"/>
  <c r="AN20" i="1"/>
  <c r="AN19" i="1"/>
  <c r="AN18" i="1"/>
  <c r="AH31" i="1"/>
  <c r="X31" i="1"/>
  <c r="P31" i="1"/>
  <c r="N31" i="1"/>
  <c r="AP17" i="5"/>
  <c r="AP16" i="5"/>
  <c r="AH17" i="4"/>
  <c r="AH16" i="4"/>
  <c r="BN17" i="2"/>
  <c r="BN16" i="2"/>
  <c r="F28" i="2"/>
  <c r="AT17" i="6"/>
  <c r="AT16" i="6"/>
  <c r="AN17" i="1"/>
  <c r="AN16" i="1"/>
  <c r="AH15" i="4" l="1"/>
  <c r="AH14" i="4"/>
  <c r="AP15" i="5"/>
  <c r="AP14" i="5"/>
  <c r="BN15" i="2"/>
  <c r="BN14" i="2"/>
  <c r="AT15" i="6"/>
  <c r="AT14" i="6"/>
  <c r="H28" i="6"/>
  <c r="AN15" i="1"/>
  <c r="AN14" i="1"/>
  <c r="D28" i="5" l="1"/>
  <c r="D30" i="5" s="1"/>
  <c r="D32" i="5" s="1"/>
  <c r="E31" i="5" s="1"/>
  <c r="F28" i="5"/>
  <c r="H28" i="5"/>
  <c r="I14" i="5" s="1"/>
  <c r="J28" i="5"/>
  <c r="L30" i="5"/>
  <c r="N28" i="5"/>
  <c r="N30" i="5" s="1"/>
  <c r="P28" i="5"/>
  <c r="P30" i="5" s="1"/>
  <c r="P32" i="5" s="1"/>
  <c r="Q31" i="5" s="1"/>
  <c r="R28" i="5"/>
  <c r="R30" i="5" s="1"/>
  <c r="T28" i="5"/>
  <c r="V28" i="5"/>
  <c r="X28" i="5"/>
  <c r="X30" i="5" s="1"/>
  <c r="X32" i="5" s="1"/>
  <c r="Y31" i="5" s="1"/>
  <c r="Z28" i="5"/>
  <c r="AB28" i="5"/>
  <c r="AB30" i="5" s="1"/>
  <c r="AB32" i="5" s="1"/>
  <c r="AC31" i="5" s="1"/>
  <c r="AD28" i="5"/>
  <c r="AF28" i="5"/>
  <c r="AF30" i="5" s="1"/>
  <c r="AF32" i="5" s="1"/>
  <c r="AG31" i="5" s="1"/>
  <c r="AH28" i="5"/>
  <c r="AJ28" i="5"/>
  <c r="AJ30" i="5" s="1"/>
  <c r="AL28" i="5"/>
  <c r="AN28" i="5"/>
  <c r="AN30" i="5" s="1"/>
  <c r="D28" i="4"/>
  <c r="E24" i="4" s="1"/>
  <c r="F28" i="4"/>
  <c r="H28" i="4"/>
  <c r="I6" i="4" s="1"/>
  <c r="J28" i="4"/>
  <c r="J30" i="4" s="1"/>
  <c r="L28" i="4"/>
  <c r="M20" i="4" s="1"/>
  <c r="N28" i="4"/>
  <c r="O26" i="4" s="1"/>
  <c r="P28" i="4"/>
  <c r="R28" i="4"/>
  <c r="S8" i="4" s="1"/>
  <c r="T28" i="4"/>
  <c r="U16" i="4" s="1"/>
  <c r="V28" i="4"/>
  <c r="V30" i="4" s="1"/>
  <c r="V32" i="4" s="1"/>
  <c r="W31" i="4" s="1"/>
  <c r="X28" i="4"/>
  <c r="Z28" i="4"/>
  <c r="Z30" i="4" s="1"/>
  <c r="Z32" i="4" s="1"/>
  <c r="AA31" i="4" s="1"/>
  <c r="AB28" i="4"/>
  <c r="AC13" i="4" s="1"/>
  <c r="AD28" i="4"/>
  <c r="AD30" i="4" s="1"/>
  <c r="AD32" i="4" s="1"/>
  <c r="AE31" i="4" s="1"/>
  <c r="AF28" i="4"/>
  <c r="AG11" i="4" s="1"/>
  <c r="AH28" i="4"/>
  <c r="D28" i="3"/>
  <c r="E13" i="3" s="1"/>
  <c r="F28" i="3"/>
  <c r="H28" i="3"/>
  <c r="I14" i="3" s="1"/>
  <c r="J28" i="3"/>
  <c r="K6" i="3" s="1"/>
  <c r="L28" i="3"/>
  <c r="M28" i="3" s="1"/>
  <c r="N28" i="3"/>
  <c r="O20" i="3" s="1"/>
  <c r="P28" i="3"/>
  <c r="Q10" i="3" s="1"/>
  <c r="R28" i="3"/>
  <c r="T28" i="3"/>
  <c r="U24" i="3" s="1"/>
  <c r="V28" i="3"/>
  <c r="X28" i="3"/>
  <c r="Y6" i="3" s="1"/>
  <c r="Z28" i="3"/>
  <c r="AB28" i="3"/>
  <c r="AC4" i="3" s="1"/>
  <c r="AD28" i="3"/>
  <c r="AE28" i="3" s="1"/>
  <c r="AF28" i="3"/>
  <c r="AG26" i="3" s="1"/>
  <c r="AH28" i="3"/>
  <c r="AJ28" i="3"/>
  <c r="AK19" i="3" s="1"/>
  <c r="AL28" i="3"/>
  <c r="AN28" i="3"/>
  <c r="AO11" i="3" s="1"/>
  <c r="AP28" i="3"/>
  <c r="AP30" i="3" s="1"/>
  <c r="AP32" i="3" s="1"/>
  <c r="D28" i="2"/>
  <c r="E26" i="2" s="1"/>
  <c r="H28" i="2"/>
  <c r="I20" i="2" s="1"/>
  <c r="J28" i="2"/>
  <c r="K19" i="2" s="1"/>
  <c r="L28" i="2"/>
  <c r="M27" i="2" s="1"/>
  <c r="N28" i="2"/>
  <c r="O25" i="2" s="1"/>
  <c r="P28" i="2"/>
  <c r="Q16" i="2" s="1"/>
  <c r="R28" i="2"/>
  <c r="S24" i="2" s="1"/>
  <c r="T28" i="2"/>
  <c r="U15" i="2" s="1"/>
  <c r="V28" i="2"/>
  <c r="X28" i="2"/>
  <c r="Y28" i="2" s="1"/>
  <c r="Z28" i="2"/>
  <c r="AA20" i="2" s="1"/>
  <c r="AB28" i="2"/>
  <c r="AC27" i="2" s="1"/>
  <c r="AD28" i="2"/>
  <c r="AE17" i="2" s="1"/>
  <c r="AF28" i="2"/>
  <c r="AG24" i="2" s="1"/>
  <c r="AH28" i="2"/>
  <c r="AI23" i="2" s="1"/>
  <c r="AJ28" i="2"/>
  <c r="AK14" i="2" s="1"/>
  <c r="AL28" i="2"/>
  <c r="AN28" i="2"/>
  <c r="AP28" i="2"/>
  <c r="AQ28" i="2" s="1"/>
  <c r="AR28" i="2"/>
  <c r="AS18" i="2" s="1"/>
  <c r="AT28" i="2"/>
  <c r="AU25" i="2" s="1"/>
  <c r="AV28" i="2"/>
  <c r="AW16" i="2" s="1"/>
  <c r="AX28" i="2"/>
  <c r="AY16" i="2" s="1"/>
  <c r="AZ28" i="2"/>
  <c r="BA15" i="2" s="1"/>
  <c r="BB28" i="2"/>
  <c r="BD28" i="2"/>
  <c r="BE28" i="2" s="1"/>
  <c r="BF28" i="2"/>
  <c r="BG12" i="2" s="1"/>
  <c r="BH28" i="2"/>
  <c r="BH30" i="2" s="1"/>
  <c r="BH32" i="2" s="1"/>
  <c r="BI30" i="2" s="1"/>
  <c r="BJ28" i="2"/>
  <c r="BK17" i="2" s="1"/>
  <c r="BL28" i="2"/>
  <c r="BM24" i="2" s="1"/>
  <c r="D28" i="6"/>
  <c r="E22" i="6" s="1"/>
  <c r="F28" i="6"/>
  <c r="I27" i="6"/>
  <c r="J28" i="6"/>
  <c r="K23" i="6" s="1"/>
  <c r="L28" i="6"/>
  <c r="M13" i="6" s="1"/>
  <c r="N28" i="6"/>
  <c r="O24" i="6" s="1"/>
  <c r="P28" i="6"/>
  <c r="Q23" i="6" s="1"/>
  <c r="R28" i="6"/>
  <c r="S19" i="6" s="1"/>
  <c r="T28" i="6"/>
  <c r="U22" i="6" s="1"/>
  <c r="V28" i="6"/>
  <c r="V30" i="6" s="1"/>
  <c r="X28" i="6"/>
  <c r="Y27" i="6" s="1"/>
  <c r="Z28" i="6"/>
  <c r="AA22" i="6" s="1"/>
  <c r="AB28" i="6"/>
  <c r="AC13" i="6" s="1"/>
  <c r="AD28" i="6"/>
  <c r="AF28" i="6"/>
  <c r="AG23" i="6" s="1"/>
  <c r="AH28" i="6"/>
  <c r="AI18" i="6" s="1"/>
  <c r="AJ28" i="6"/>
  <c r="AK25" i="6" s="1"/>
  <c r="AL28" i="6"/>
  <c r="AM27" i="6" s="1"/>
  <c r="AN28" i="6"/>
  <c r="AO23" i="6" s="1"/>
  <c r="AP28" i="6"/>
  <c r="AQ21" i="6" s="1"/>
  <c r="AR28" i="6"/>
  <c r="AS21" i="6" s="1"/>
  <c r="D28" i="1"/>
  <c r="E28" i="1" s="1"/>
  <c r="F28" i="1"/>
  <c r="G28" i="1" s="1"/>
  <c r="H28" i="1"/>
  <c r="I23" i="1" s="1"/>
  <c r="J28" i="1"/>
  <c r="K27" i="1" s="1"/>
  <c r="L28" i="1"/>
  <c r="M24" i="1" s="1"/>
  <c r="N28" i="1"/>
  <c r="O27" i="1" s="1"/>
  <c r="P28" i="1"/>
  <c r="Q23" i="1" s="1"/>
  <c r="R28" i="1"/>
  <c r="T28" i="1"/>
  <c r="U25" i="1" s="1"/>
  <c r="V28" i="1"/>
  <c r="W25" i="1" s="1"/>
  <c r="X28" i="1"/>
  <c r="Y20" i="1" s="1"/>
  <c r="Z28" i="1"/>
  <c r="AA22" i="1" s="1"/>
  <c r="AB28" i="1"/>
  <c r="AD28" i="1"/>
  <c r="AE21" i="1" s="1"/>
  <c r="AF28" i="1"/>
  <c r="AG23" i="1" s="1"/>
  <c r="AH28" i="1"/>
  <c r="AJ28" i="1"/>
  <c r="AK25" i="1" s="1"/>
  <c r="AL28" i="1"/>
  <c r="AM21" i="1" s="1"/>
  <c r="B28" i="6"/>
  <c r="C22" i="6" s="1"/>
  <c r="B28" i="2"/>
  <c r="C15" i="2" s="1"/>
  <c r="B28" i="3"/>
  <c r="C6" i="3" s="1"/>
  <c r="B28" i="4"/>
  <c r="B28" i="5"/>
  <c r="C26" i="5" s="1"/>
  <c r="B28" i="1"/>
  <c r="C6" i="1" s="1"/>
  <c r="AH31" i="4"/>
  <c r="BN31" i="2"/>
  <c r="AV30" i="2" l="1"/>
  <c r="AV32" i="2" s="1"/>
  <c r="AW31" i="2" s="1"/>
  <c r="AJ30" i="2"/>
  <c r="AJ32" i="2" s="1"/>
  <c r="AK31" i="2" s="1"/>
  <c r="AO20" i="2"/>
  <c r="AN30" i="2"/>
  <c r="AN32" i="2" s="1"/>
  <c r="AC21" i="1"/>
  <c r="AC16" i="1"/>
  <c r="L32" i="5"/>
  <c r="B30" i="5"/>
  <c r="AN30" i="3"/>
  <c r="X30" i="3"/>
  <c r="X32" i="3" s="1"/>
  <c r="Y30" i="3" s="1"/>
  <c r="J30" i="3"/>
  <c r="J32" i="3" s="1"/>
  <c r="K31" i="3" s="1"/>
  <c r="BL30" i="2"/>
  <c r="BL32" i="2" s="1"/>
  <c r="BM31" i="2" s="1"/>
  <c r="U25" i="6"/>
  <c r="AC21" i="6"/>
  <c r="T30" i="6"/>
  <c r="T32" i="6" s="1"/>
  <c r="U31" i="6" s="1"/>
  <c r="AJ30" i="3"/>
  <c r="AJ32" i="3" s="1"/>
  <c r="AK31" i="3" s="1"/>
  <c r="L30" i="4"/>
  <c r="L32" i="4" s="1"/>
  <c r="M31" i="4" s="1"/>
  <c r="AQ25" i="6"/>
  <c r="L30" i="6"/>
  <c r="L32" i="6" s="1"/>
  <c r="M31" i="6" s="1"/>
  <c r="D30" i="4"/>
  <c r="D32" i="4" s="1"/>
  <c r="E31" i="4" s="1"/>
  <c r="AS19" i="2"/>
  <c r="I27" i="1"/>
  <c r="E27" i="2"/>
  <c r="BA22" i="2"/>
  <c r="AN30" i="6"/>
  <c r="AN32" i="6" s="1"/>
  <c r="AO31" i="6" s="1"/>
  <c r="X30" i="1"/>
  <c r="X32" i="1" s="1"/>
  <c r="Y31" i="1" s="1"/>
  <c r="D30" i="2"/>
  <c r="D32" i="2" s="1"/>
  <c r="E31" i="2" s="1"/>
  <c r="Y24" i="1"/>
  <c r="AI19" i="6"/>
  <c r="AA4" i="2"/>
  <c r="C28" i="3"/>
  <c r="M5" i="6"/>
  <c r="AQ10" i="6"/>
  <c r="AI24" i="2"/>
  <c r="U8" i="3"/>
  <c r="AC12" i="4"/>
  <c r="U15" i="4"/>
  <c r="S9" i="4"/>
  <c r="R30" i="4"/>
  <c r="R32" i="4" s="1"/>
  <c r="S31" i="4" s="1"/>
  <c r="M19" i="4"/>
  <c r="E23" i="4"/>
  <c r="E30" i="5"/>
  <c r="E32" i="5" s="1"/>
  <c r="AK17" i="3"/>
  <c r="AB30" i="3"/>
  <c r="AB32" i="3" s="1"/>
  <c r="AC30" i="3" s="1"/>
  <c r="AC5" i="3"/>
  <c r="AC20" i="3"/>
  <c r="AC21" i="3"/>
  <c r="U25" i="3"/>
  <c r="U9" i="3"/>
  <c r="T30" i="3"/>
  <c r="T32" i="3" s="1"/>
  <c r="U30" i="3" s="1"/>
  <c r="M12" i="3"/>
  <c r="M13" i="3"/>
  <c r="L30" i="3"/>
  <c r="L32" i="3" s="1"/>
  <c r="M30" i="3" s="1"/>
  <c r="K5" i="3"/>
  <c r="H30" i="3"/>
  <c r="H32" i="3" s="1"/>
  <c r="I31" i="3" s="1"/>
  <c r="E15" i="3"/>
  <c r="D30" i="3"/>
  <c r="D32" i="3" s="1"/>
  <c r="E31" i="3" s="1"/>
  <c r="E24" i="3"/>
  <c r="E4" i="3"/>
  <c r="E25" i="3"/>
  <c r="BI18" i="2"/>
  <c r="BG28" i="2"/>
  <c r="BG11" i="2"/>
  <c r="BG27" i="2"/>
  <c r="BA23" i="2"/>
  <c r="BA6" i="2"/>
  <c r="AZ30" i="2"/>
  <c r="AZ32" i="2" s="1"/>
  <c r="BA31" i="2" s="1"/>
  <c r="BA7" i="2"/>
  <c r="BA14" i="2"/>
  <c r="AY15" i="2"/>
  <c r="AS27" i="2"/>
  <c r="AR30" i="2"/>
  <c r="AR32" i="2" s="1"/>
  <c r="AS30" i="2" s="1"/>
  <c r="AS11" i="2"/>
  <c r="AS10" i="2"/>
  <c r="AS26" i="2"/>
  <c r="AP30" i="2"/>
  <c r="AP32" i="2" s="1"/>
  <c r="AQ31" i="2" s="1"/>
  <c r="AQ20" i="2"/>
  <c r="AQ12" i="2"/>
  <c r="AQ19" i="2"/>
  <c r="AQ4" i="2"/>
  <c r="AK15" i="2"/>
  <c r="AK6" i="2"/>
  <c r="AK22" i="2"/>
  <c r="AK7" i="2"/>
  <c r="AK23" i="2"/>
  <c r="AI7" i="2"/>
  <c r="AI8" i="2"/>
  <c r="AI16" i="2"/>
  <c r="AF30" i="2"/>
  <c r="AF32" i="2" s="1"/>
  <c r="AG31" i="2" s="1"/>
  <c r="AB30" i="2"/>
  <c r="AB32" i="2" s="1"/>
  <c r="AC31" i="2" s="1"/>
  <c r="AC18" i="2"/>
  <c r="AC19" i="2"/>
  <c r="AC10" i="2"/>
  <c r="AC26" i="2"/>
  <c r="AC11" i="2"/>
  <c r="AA27" i="2"/>
  <c r="AA11" i="2"/>
  <c r="AA28" i="2"/>
  <c r="AA12" i="2"/>
  <c r="T30" i="2"/>
  <c r="T32" i="2" s="1"/>
  <c r="U31" i="2" s="1"/>
  <c r="U6" i="2"/>
  <c r="U22" i="2"/>
  <c r="U7" i="2"/>
  <c r="U23" i="2"/>
  <c r="U14" i="2"/>
  <c r="S8" i="2"/>
  <c r="R30" i="2"/>
  <c r="S15" i="2"/>
  <c r="S16" i="2"/>
  <c r="P30" i="2"/>
  <c r="M18" i="2"/>
  <c r="M19" i="2"/>
  <c r="M10" i="2"/>
  <c r="M26" i="2"/>
  <c r="L30" i="2"/>
  <c r="L32" i="2" s="1"/>
  <c r="M30" i="2" s="1"/>
  <c r="M11" i="2"/>
  <c r="K20" i="2"/>
  <c r="K4" i="2"/>
  <c r="K28" i="2"/>
  <c r="K12" i="2"/>
  <c r="E6" i="2"/>
  <c r="E17" i="2"/>
  <c r="E10" i="2"/>
  <c r="E21" i="2"/>
  <c r="E11" i="2"/>
  <c r="E22" i="2"/>
  <c r="E5" i="2"/>
  <c r="E15" i="2"/>
  <c r="C4" i="2"/>
  <c r="B30" i="2"/>
  <c r="B32" i="2" s="1"/>
  <c r="C31" i="2" s="1"/>
  <c r="C20" i="2"/>
  <c r="C10" i="2"/>
  <c r="C24" i="2"/>
  <c r="C14" i="2"/>
  <c r="C26" i="2"/>
  <c r="AS10" i="6"/>
  <c r="AQ14" i="6"/>
  <c r="AQ26" i="6"/>
  <c r="AQ15" i="6"/>
  <c r="AQ5" i="6"/>
  <c r="AL30" i="6"/>
  <c r="AL32" i="6" s="1"/>
  <c r="AM31" i="6" s="1"/>
  <c r="AK4" i="6"/>
  <c r="AK14" i="6"/>
  <c r="AI25" i="6"/>
  <c r="AI10" i="6"/>
  <c r="AI11" i="6"/>
  <c r="AI15" i="6"/>
  <c r="AI7" i="6"/>
  <c r="AC5" i="6"/>
  <c r="AA23" i="6"/>
  <c r="AA14" i="6"/>
  <c r="AA6" i="6"/>
  <c r="AA15" i="6"/>
  <c r="AA27" i="6"/>
  <c r="AA7" i="6"/>
  <c r="AA19" i="6"/>
  <c r="AA11" i="6"/>
  <c r="X30" i="6"/>
  <c r="X32" i="6" s="1"/>
  <c r="Y31" i="6" s="1"/>
  <c r="U9" i="6"/>
  <c r="U14" i="6"/>
  <c r="U17" i="6"/>
  <c r="U6" i="6"/>
  <c r="S11" i="6"/>
  <c r="S23" i="6"/>
  <c r="S15" i="6"/>
  <c r="S26" i="6"/>
  <c r="S7" i="6"/>
  <c r="S18" i="6"/>
  <c r="S27" i="6"/>
  <c r="S10" i="6"/>
  <c r="Q19" i="6"/>
  <c r="Q27" i="6"/>
  <c r="Q11" i="6"/>
  <c r="M18" i="6"/>
  <c r="M21" i="6"/>
  <c r="M10" i="6"/>
  <c r="M26" i="6"/>
  <c r="K27" i="6"/>
  <c r="K6" i="6"/>
  <c r="K15" i="6"/>
  <c r="K7" i="6"/>
  <c r="K19" i="6"/>
  <c r="K11" i="6"/>
  <c r="K22" i="6"/>
  <c r="K14" i="6"/>
  <c r="I7" i="6"/>
  <c r="H30" i="6"/>
  <c r="H32" i="6" s="1"/>
  <c r="I31" i="6" s="1"/>
  <c r="I15" i="6"/>
  <c r="I23" i="6"/>
  <c r="E9" i="6"/>
  <c r="E14" i="6"/>
  <c r="E17" i="6"/>
  <c r="E25" i="6"/>
  <c r="E6" i="6"/>
  <c r="C10" i="6"/>
  <c r="C26" i="6"/>
  <c r="C18" i="6"/>
  <c r="AM4" i="1"/>
  <c r="AM13" i="1"/>
  <c r="AM25" i="1"/>
  <c r="AG28" i="1"/>
  <c r="AG12" i="1"/>
  <c r="AE13" i="1"/>
  <c r="AE24" i="1"/>
  <c r="Y14" i="1"/>
  <c r="W13" i="1"/>
  <c r="W20" i="1"/>
  <c r="W28" i="1"/>
  <c r="W7" i="1"/>
  <c r="P30" i="1"/>
  <c r="Q14" i="1"/>
  <c r="Q24" i="1"/>
  <c r="N30" i="1"/>
  <c r="N32" i="1" s="1"/>
  <c r="O31" i="1" s="1"/>
  <c r="O7" i="1"/>
  <c r="O13" i="1"/>
  <c r="O28" i="1"/>
  <c r="O21" i="1"/>
  <c r="I6" i="1"/>
  <c r="I16" i="1"/>
  <c r="G16" i="1"/>
  <c r="F30" i="1"/>
  <c r="F32" i="1" s="1"/>
  <c r="G31" i="1" s="1"/>
  <c r="G23" i="1"/>
  <c r="G9" i="1"/>
  <c r="C26" i="1"/>
  <c r="C19" i="1"/>
  <c r="C11" i="1"/>
  <c r="C4" i="1"/>
  <c r="E4" i="1"/>
  <c r="M16" i="1"/>
  <c r="AB30" i="1"/>
  <c r="AB32" i="1" s="1"/>
  <c r="AC31" i="1" s="1"/>
  <c r="D30" i="1"/>
  <c r="C24" i="1"/>
  <c r="C16" i="1"/>
  <c r="C10" i="1"/>
  <c r="E9" i="1"/>
  <c r="G4" i="1"/>
  <c r="G11" i="1"/>
  <c r="G17" i="1"/>
  <c r="G25" i="1"/>
  <c r="I7" i="1"/>
  <c r="I18" i="1"/>
  <c r="I28" i="1"/>
  <c r="M21" i="1"/>
  <c r="O8" i="1"/>
  <c r="O16" i="1"/>
  <c r="O23" i="1"/>
  <c r="Q7" i="1"/>
  <c r="Q18" i="1"/>
  <c r="Q28" i="1"/>
  <c r="U22" i="1"/>
  <c r="W8" i="1"/>
  <c r="W15" i="1"/>
  <c r="W23" i="1"/>
  <c r="Y4" i="1"/>
  <c r="Y15" i="1"/>
  <c r="Y27" i="1"/>
  <c r="AE5" i="1"/>
  <c r="AE16" i="1"/>
  <c r="AE25" i="1"/>
  <c r="AG15" i="1"/>
  <c r="AM5" i="1"/>
  <c r="AM17" i="1"/>
  <c r="AM28" i="1"/>
  <c r="E25" i="1"/>
  <c r="B30" i="1"/>
  <c r="B32" i="1" s="1"/>
  <c r="C31" i="1" s="1"/>
  <c r="C22" i="1"/>
  <c r="C15" i="1"/>
  <c r="C8" i="1"/>
  <c r="E14" i="1"/>
  <c r="G5" i="1"/>
  <c r="G12" i="1"/>
  <c r="G20" i="1"/>
  <c r="G27" i="1"/>
  <c r="I11" i="1"/>
  <c r="I22" i="1"/>
  <c r="M5" i="1"/>
  <c r="M26" i="1"/>
  <c r="O11" i="1"/>
  <c r="O17" i="1"/>
  <c r="O24" i="1"/>
  <c r="Q8" i="1"/>
  <c r="Q19" i="1"/>
  <c r="U6" i="1"/>
  <c r="U28" i="1"/>
  <c r="W9" i="1"/>
  <c r="W17" i="1"/>
  <c r="W24" i="1"/>
  <c r="Y8" i="1"/>
  <c r="Y19" i="1"/>
  <c r="AC9" i="1"/>
  <c r="AE8" i="1"/>
  <c r="AE17" i="1"/>
  <c r="AG4" i="1"/>
  <c r="AG20" i="1"/>
  <c r="AM9" i="1"/>
  <c r="AM20" i="1"/>
  <c r="U17" i="1"/>
  <c r="AC25" i="1"/>
  <c r="C27" i="1"/>
  <c r="C20" i="1"/>
  <c r="C14" i="1"/>
  <c r="E20" i="1"/>
  <c r="G7" i="1"/>
  <c r="G15" i="1"/>
  <c r="G21" i="1"/>
  <c r="I12" i="1"/>
  <c r="M10" i="1"/>
  <c r="O5" i="1"/>
  <c r="O12" i="1"/>
  <c r="O19" i="1"/>
  <c r="Q12" i="1"/>
  <c r="U12" i="1"/>
  <c r="W4" i="1"/>
  <c r="W12" i="1"/>
  <c r="W19" i="1"/>
  <c r="Y10" i="1"/>
  <c r="AC17" i="1"/>
  <c r="AE9" i="1"/>
  <c r="AG7" i="1"/>
  <c r="AK21" i="1"/>
  <c r="AM12" i="1"/>
  <c r="C27" i="4"/>
  <c r="C23" i="4"/>
  <c r="C19" i="4"/>
  <c r="C15" i="4"/>
  <c r="C11" i="4"/>
  <c r="C7" i="4"/>
  <c r="C26" i="4"/>
  <c r="C22" i="4"/>
  <c r="C18" i="4"/>
  <c r="C14" i="4"/>
  <c r="C10" i="4"/>
  <c r="C6" i="4"/>
  <c r="C21" i="4"/>
  <c r="C13" i="4"/>
  <c r="C5" i="4"/>
  <c r="C28" i="4"/>
  <c r="C20" i="4"/>
  <c r="C12" i="4"/>
  <c r="C4" i="4"/>
  <c r="C25" i="4"/>
  <c r="C9" i="4"/>
  <c r="C24" i="4"/>
  <c r="C8" i="4"/>
  <c r="AI25" i="1"/>
  <c r="AI21" i="1"/>
  <c r="AI17" i="1"/>
  <c r="AI13" i="1"/>
  <c r="AI9" i="1"/>
  <c r="AI5" i="1"/>
  <c r="AI28" i="1"/>
  <c r="AI24" i="1"/>
  <c r="AI20" i="1"/>
  <c r="AI16" i="1"/>
  <c r="AI12" i="1"/>
  <c r="AI8" i="1"/>
  <c r="AI4" i="1"/>
  <c r="R30" i="1"/>
  <c r="R32" i="1" s="1"/>
  <c r="S31" i="1" s="1"/>
  <c r="S28" i="1"/>
  <c r="S24" i="1"/>
  <c r="S20" i="1"/>
  <c r="S16" i="1"/>
  <c r="S12" i="1"/>
  <c r="S8" i="1"/>
  <c r="S4" i="1"/>
  <c r="AE27" i="6"/>
  <c r="AE23" i="6"/>
  <c r="AE19" i="6"/>
  <c r="AE15" i="6"/>
  <c r="AE11" i="6"/>
  <c r="AE7" i="6"/>
  <c r="AE26" i="6"/>
  <c r="AE22" i="6"/>
  <c r="AE18" i="6"/>
  <c r="AE14" i="6"/>
  <c r="AE10" i="6"/>
  <c r="AE6" i="6"/>
  <c r="W27" i="6"/>
  <c r="W23" i="6"/>
  <c r="W19" i="6"/>
  <c r="W15" i="6"/>
  <c r="W11" i="6"/>
  <c r="W7" i="6"/>
  <c r="W26" i="6"/>
  <c r="W22" i="6"/>
  <c r="W18" i="6"/>
  <c r="W14" i="6"/>
  <c r="W10" i="6"/>
  <c r="W6" i="6"/>
  <c r="G27" i="6"/>
  <c r="G23" i="6"/>
  <c r="G19" i="6"/>
  <c r="G15" i="6"/>
  <c r="G11" i="6"/>
  <c r="G7" i="6"/>
  <c r="G26" i="6"/>
  <c r="G22" i="6"/>
  <c r="G18" i="6"/>
  <c r="G14" i="6"/>
  <c r="G10" i="6"/>
  <c r="G6" i="6"/>
  <c r="BB30" i="2"/>
  <c r="BB32" i="2" s="1"/>
  <c r="BC31" i="2" s="1"/>
  <c r="BC28" i="2"/>
  <c r="BC24" i="2"/>
  <c r="BC20" i="2"/>
  <c r="BC16" i="2"/>
  <c r="BC12" i="2"/>
  <c r="BC8" i="2"/>
  <c r="BC4" i="2"/>
  <c r="BC27" i="2"/>
  <c r="BC23" i="2"/>
  <c r="BC19" i="2"/>
  <c r="BC15" i="2"/>
  <c r="BC11" i="2"/>
  <c r="BC7" i="2"/>
  <c r="BC26" i="2"/>
  <c r="BC18" i="2"/>
  <c r="BC10" i="2"/>
  <c r="BC25" i="2"/>
  <c r="BC17" i="2"/>
  <c r="BC9" i="2"/>
  <c r="AM28" i="2"/>
  <c r="AM24" i="2"/>
  <c r="AM20" i="2"/>
  <c r="AM16" i="2"/>
  <c r="AM12" i="2"/>
  <c r="AM8" i="2"/>
  <c r="AM4" i="2"/>
  <c r="AM27" i="2"/>
  <c r="AM23" i="2"/>
  <c r="AM19" i="2"/>
  <c r="AM15" i="2"/>
  <c r="AM11" i="2"/>
  <c r="AM7" i="2"/>
  <c r="AM26" i="2"/>
  <c r="AM18" i="2"/>
  <c r="AM10" i="2"/>
  <c r="AM25" i="2"/>
  <c r="AM17" i="2"/>
  <c r="AM9" i="2"/>
  <c r="V30" i="2"/>
  <c r="V32" i="2" s="1"/>
  <c r="W31" i="2" s="1"/>
  <c r="W28" i="2"/>
  <c r="W24" i="2"/>
  <c r="W20" i="2"/>
  <c r="W16" i="2"/>
  <c r="W12" i="2"/>
  <c r="W8" i="2"/>
  <c r="W4" i="2"/>
  <c r="W27" i="2"/>
  <c r="W23" i="2"/>
  <c r="W19" i="2"/>
  <c r="W15" i="2"/>
  <c r="W11" i="2"/>
  <c r="W7" i="2"/>
  <c r="W26" i="2"/>
  <c r="W18" i="2"/>
  <c r="W10" i="2"/>
  <c r="W25" i="2"/>
  <c r="W17" i="2"/>
  <c r="W9" i="2"/>
  <c r="F30" i="2"/>
  <c r="F32" i="2" s="1"/>
  <c r="G31" i="2" s="1"/>
  <c r="G27" i="2"/>
  <c r="G23" i="2"/>
  <c r="G19" i="2"/>
  <c r="G15" i="2"/>
  <c r="G11" i="2"/>
  <c r="G7" i="2"/>
  <c r="G26" i="2"/>
  <c r="G21" i="2"/>
  <c r="G16" i="2"/>
  <c r="G10" i="2"/>
  <c r="G5" i="2"/>
  <c r="G25" i="2"/>
  <c r="G20" i="2"/>
  <c r="G14" i="2"/>
  <c r="G9" i="2"/>
  <c r="G4" i="2"/>
  <c r="AL30" i="3"/>
  <c r="AL32" i="3" s="1"/>
  <c r="AM30" i="3" s="1"/>
  <c r="AM25" i="3"/>
  <c r="AM21" i="3"/>
  <c r="AM17" i="3"/>
  <c r="AM13" i="3"/>
  <c r="AM9" i="3"/>
  <c r="AM5" i="3"/>
  <c r="AM28" i="3"/>
  <c r="AM23" i="3"/>
  <c r="AM18" i="3"/>
  <c r="AM12" i="3"/>
  <c r="AM7" i="3"/>
  <c r="AM27" i="3"/>
  <c r="AM22" i="3"/>
  <c r="AM16" i="3"/>
  <c r="AM11" i="3"/>
  <c r="AM6" i="3"/>
  <c r="AM20" i="3"/>
  <c r="AM10" i="3"/>
  <c r="AM19" i="3"/>
  <c r="AM8" i="3"/>
  <c r="AM26" i="3"/>
  <c r="AM4" i="3"/>
  <c r="AM24" i="3"/>
  <c r="W26" i="3"/>
  <c r="W22" i="3"/>
  <c r="W18" i="3"/>
  <c r="W14" i="3"/>
  <c r="W10" i="3"/>
  <c r="W6" i="3"/>
  <c r="W25" i="3"/>
  <c r="W21" i="3"/>
  <c r="W17" i="3"/>
  <c r="W13" i="3"/>
  <c r="W9" i="3"/>
  <c r="W5" i="3"/>
  <c r="W28" i="3"/>
  <c r="W20" i="3"/>
  <c r="W12" i="3"/>
  <c r="W4" i="3"/>
  <c r="W27" i="3"/>
  <c r="W19" i="3"/>
  <c r="W11" i="3"/>
  <c r="W24" i="3"/>
  <c r="W8" i="3"/>
  <c r="W23" i="3"/>
  <c r="W7" i="3"/>
  <c r="F30" i="3"/>
  <c r="F32" i="3" s="1"/>
  <c r="G31" i="3" s="1"/>
  <c r="G26" i="3"/>
  <c r="G22" i="3"/>
  <c r="G18" i="3"/>
  <c r="G25" i="3"/>
  <c r="G21" i="3"/>
  <c r="G17" i="3"/>
  <c r="G13" i="3"/>
  <c r="G9" i="3"/>
  <c r="G5" i="3"/>
  <c r="G28" i="3"/>
  <c r="G20" i="3"/>
  <c r="G14" i="3"/>
  <c r="G8" i="3"/>
  <c r="G27" i="3"/>
  <c r="G19" i="3"/>
  <c r="G12" i="3"/>
  <c r="G7" i="3"/>
  <c r="G16" i="3"/>
  <c r="G6" i="3"/>
  <c r="G15" i="3"/>
  <c r="G4" i="3"/>
  <c r="W25" i="4"/>
  <c r="W21" i="4"/>
  <c r="W17" i="4"/>
  <c r="W13" i="4"/>
  <c r="W9" i="4"/>
  <c r="W5" i="4"/>
  <c r="W28" i="4"/>
  <c r="W24" i="4"/>
  <c r="W20" i="4"/>
  <c r="W16" i="4"/>
  <c r="W12" i="4"/>
  <c r="W8" i="4"/>
  <c r="W4" i="4"/>
  <c r="W27" i="4"/>
  <c r="W19" i="4"/>
  <c r="W11" i="4"/>
  <c r="W26" i="4"/>
  <c r="W18" i="4"/>
  <c r="W10" i="4"/>
  <c r="W15" i="4"/>
  <c r="W14" i="4"/>
  <c r="W7" i="4"/>
  <c r="W6" i="4"/>
  <c r="F30" i="4"/>
  <c r="F32" i="4" s="1"/>
  <c r="G31" i="4" s="1"/>
  <c r="G25" i="4"/>
  <c r="G21" i="4"/>
  <c r="G17" i="4"/>
  <c r="G13" i="4"/>
  <c r="G9" i="4"/>
  <c r="G5" i="4"/>
  <c r="G28" i="4"/>
  <c r="G24" i="4"/>
  <c r="G20" i="4"/>
  <c r="G16" i="4"/>
  <c r="G12" i="4"/>
  <c r="G8" i="4"/>
  <c r="G4" i="4"/>
  <c r="G27" i="4"/>
  <c r="G19" i="4"/>
  <c r="G11" i="4"/>
  <c r="G26" i="4"/>
  <c r="G18" i="4"/>
  <c r="G10" i="4"/>
  <c r="G23" i="4"/>
  <c r="G7" i="4"/>
  <c r="G22" i="4"/>
  <c r="G6" i="4"/>
  <c r="G15" i="4"/>
  <c r="G14" i="4"/>
  <c r="AD30" i="5"/>
  <c r="AE26" i="5"/>
  <c r="AE22" i="5"/>
  <c r="AE18" i="5"/>
  <c r="AE14" i="5"/>
  <c r="AE10" i="5"/>
  <c r="AE6" i="5"/>
  <c r="AE25" i="5"/>
  <c r="AE21" i="5"/>
  <c r="AE17" i="5"/>
  <c r="AE13" i="5"/>
  <c r="AE9" i="5"/>
  <c r="AE5" i="5"/>
  <c r="AE28" i="5"/>
  <c r="AE24" i="5"/>
  <c r="AE20" i="5"/>
  <c r="AE16" i="5"/>
  <c r="AE12" i="5"/>
  <c r="AE8" i="5"/>
  <c r="AE4" i="5"/>
  <c r="AE27" i="5"/>
  <c r="AE11" i="5"/>
  <c r="AE23" i="5"/>
  <c r="AE7" i="5"/>
  <c r="AE19" i="5"/>
  <c r="AE15" i="5"/>
  <c r="W26" i="5"/>
  <c r="W22" i="5"/>
  <c r="W18" i="5"/>
  <c r="W14" i="5"/>
  <c r="W10" i="5"/>
  <c r="W6" i="5"/>
  <c r="W25" i="5"/>
  <c r="W21" i="5"/>
  <c r="W17" i="5"/>
  <c r="W13" i="5"/>
  <c r="W9" i="5"/>
  <c r="W5" i="5"/>
  <c r="W28" i="5"/>
  <c r="W24" i="5"/>
  <c r="W20" i="5"/>
  <c r="W16" i="5"/>
  <c r="W12" i="5"/>
  <c r="W8" i="5"/>
  <c r="W4" i="5"/>
  <c r="W15" i="5"/>
  <c r="W27" i="5"/>
  <c r="W11" i="5"/>
  <c r="W7" i="5"/>
  <c r="F30" i="5"/>
  <c r="F32" i="5" s="1"/>
  <c r="G31" i="5" s="1"/>
  <c r="G26" i="5"/>
  <c r="G22" i="5"/>
  <c r="G18" i="5"/>
  <c r="G14" i="5"/>
  <c r="G10" i="5"/>
  <c r="G6" i="5"/>
  <c r="G25" i="5"/>
  <c r="G21" i="5"/>
  <c r="G17" i="5"/>
  <c r="G13" i="5"/>
  <c r="G9" i="5"/>
  <c r="G5" i="5"/>
  <c r="G28" i="5"/>
  <c r="G20" i="5"/>
  <c r="G12" i="5"/>
  <c r="G4" i="5"/>
  <c r="G27" i="5"/>
  <c r="G19" i="5"/>
  <c r="G11" i="5"/>
  <c r="G16" i="5"/>
  <c r="G15" i="5"/>
  <c r="G24" i="5"/>
  <c r="G23" i="5"/>
  <c r="G8" i="5"/>
  <c r="G7" i="5"/>
  <c r="K9" i="1"/>
  <c r="K19" i="1"/>
  <c r="S5" i="1"/>
  <c r="S15" i="1"/>
  <c r="S21" i="1"/>
  <c r="S26" i="1"/>
  <c r="AA10" i="1"/>
  <c r="AA18" i="1"/>
  <c r="AA26" i="1"/>
  <c r="AI6" i="1"/>
  <c r="AI14" i="1"/>
  <c r="AI22" i="1"/>
  <c r="G8" i="6"/>
  <c r="G16" i="6"/>
  <c r="G24" i="6"/>
  <c r="O4" i="6"/>
  <c r="O12" i="6"/>
  <c r="O20" i="6"/>
  <c r="O28" i="6"/>
  <c r="W8" i="6"/>
  <c r="W16" i="6"/>
  <c r="W24" i="6"/>
  <c r="Y7" i="6"/>
  <c r="Y15" i="6"/>
  <c r="Y23" i="6"/>
  <c r="AE4" i="6"/>
  <c r="AE12" i="6"/>
  <c r="AE20" i="6"/>
  <c r="AE28" i="6"/>
  <c r="AG11" i="6"/>
  <c r="AG19" i="6"/>
  <c r="AG27" i="6"/>
  <c r="AM11" i="6"/>
  <c r="AM21" i="6"/>
  <c r="AO7" i="6"/>
  <c r="AO18" i="6"/>
  <c r="AO28" i="6"/>
  <c r="G6" i="2"/>
  <c r="G17" i="2"/>
  <c r="G28" i="2"/>
  <c r="I13" i="2"/>
  <c r="I28" i="2"/>
  <c r="O17" i="2"/>
  <c r="Q8" i="2"/>
  <c r="Q24" i="2"/>
  <c r="W13" i="2"/>
  <c r="Y4" i="2"/>
  <c r="Y20" i="2"/>
  <c r="AE9" i="2"/>
  <c r="AE25" i="2"/>
  <c r="AG16" i="2"/>
  <c r="AM5" i="2"/>
  <c r="AM21" i="2"/>
  <c r="AO12" i="2"/>
  <c r="AO28" i="2"/>
  <c r="AU17" i="2"/>
  <c r="AW8" i="2"/>
  <c r="AW24" i="2"/>
  <c r="BC13" i="2"/>
  <c r="BE4" i="2"/>
  <c r="BE20" i="2"/>
  <c r="BK9" i="2"/>
  <c r="BK25" i="2"/>
  <c r="BM16" i="2"/>
  <c r="G23" i="3"/>
  <c r="O19" i="3"/>
  <c r="Q26" i="3"/>
  <c r="W15" i="3"/>
  <c r="Y22" i="3"/>
  <c r="AE11" i="3"/>
  <c r="AG25" i="3"/>
  <c r="AO10" i="3"/>
  <c r="C16" i="4"/>
  <c r="I5" i="4"/>
  <c r="W22" i="4"/>
  <c r="C25" i="5"/>
  <c r="AF30" i="6"/>
  <c r="AF32" i="6" s="1"/>
  <c r="AG31" i="6" s="1"/>
  <c r="F30" i="6"/>
  <c r="F32" i="6" s="1"/>
  <c r="G31" i="6" s="1"/>
  <c r="BD30" i="2"/>
  <c r="BD32" i="2" s="1"/>
  <c r="BE30" i="2" s="1"/>
  <c r="X30" i="2"/>
  <c r="X32" i="2" s="1"/>
  <c r="Y31" i="2" s="1"/>
  <c r="AN32" i="3"/>
  <c r="AO31" i="3" s="1"/>
  <c r="AF30" i="3"/>
  <c r="AF32" i="3" s="1"/>
  <c r="AG31" i="3" s="1"/>
  <c r="P30" i="3"/>
  <c r="P32" i="3" s="1"/>
  <c r="Q31" i="3" s="1"/>
  <c r="H30" i="5"/>
  <c r="H32" i="5" s="1"/>
  <c r="I31" i="5" s="1"/>
  <c r="T30" i="1"/>
  <c r="T32" i="1" s="1"/>
  <c r="U31" i="1" s="1"/>
  <c r="C27" i="3"/>
  <c r="C23" i="3"/>
  <c r="C19" i="3"/>
  <c r="C15" i="3"/>
  <c r="C11" i="3"/>
  <c r="C7" i="3"/>
  <c r="C26" i="3"/>
  <c r="C21" i="3"/>
  <c r="C16" i="3"/>
  <c r="C10" i="3"/>
  <c r="C5" i="3"/>
  <c r="C25" i="3"/>
  <c r="C20" i="3"/>
  <c r="C14" i="3"/>
  <c r="C9" i="3"/>
  <c r="C4" i="3"/>
  <c r="C24" i="3"/>
  <c r="C13" i="3"/>
  <c r="C22" i="3"/>
  <c r="C12" i="3"/>
  <c r="AG26" i="1"/>
  <c r="AG22" i="1"/>
  <c r="AG18" i="1"/>
  <c r="AG14" i="1"/>
  <c r="AG10" i="1"/>
  <c r="AG6" i="1"/>
  <c r="AG25" i="1"/>
  <c r="AG21" i="1"/>
  <c r="AG17" i="1"/>
  <c r="AG13" i="1"/>
  <c r="AG9" i="1"/>
  <c r="AG5" i="1"/>
  <c r="Y26" i="1"/>
  <c r="Y25" i="1"/>
  <c r="Y21" i="1"/>
  <c r="Y17" i="1"/>
  <c r="Y13" i="1"/>
  <c r="Y9" i="1"/>
  <c r="Y5" i="1"/>
  <c r="Q25" i="1"/>
  <c r="Q21" i="1"/>
  <c r="Q17" i="1"/>
  <c r="Q13" i="1"/>
  <c r="Q9" i="1"/>
  <c r="Q5" i="1"/>
  <c r="H30" i="1"/>
  <c r="H32" i="1" s="1"/>
  <c r="I31" i="1" s="1"/>
  <c r="I25" i="1"/>
  <c r="I21" i="1"/>
  <c r="I17" i="1"/>
  <c r="I13" i="1"/>
  <c r="I9" i="1"/>
  <c r="I5" i="1"/>
  <c r="AR30" i="6"/>
  <c r="AR32" i="6" s="1"/>
  <c r="AS31" i="6" s="1"/>
  <c r="AS27" i="6"/>
  <c r="AS23" i="6"/>
  <c r="AS19" i="6"/>
  <c r="AS15" i="6"/>
  <c r="AS11" i="6"/>
  <c r="AS7" i="6"/>
  <c r="AS25" i="6"/>
  <c r="AS20" i="6"/>
  <c r="AS14" i="6"/>
  <c r="AS9" i="6"/>
  <c r="AS4" i="6"/>
  <c r="AS24" i="6"/>
  <c r="AS18" i="6"/>
  <c r="AS13" i="6"/>
  <c r="AS8" i="6"/>
  <c r="AJ30" i="6"/>
  <c r="AJ32" i="6" s="1"/>
  <c r="AK31" i="6" s="1"/>
  <c r="AK27" i="6"/>
  <c r="AK23" i="6"/>
  <c r="AK19" i="6"/>
  <c r="AK15" i="6"/>
  <c r="AK11" i="6"/>
  <c r="AK7" i="6"/>
  <c r="AK24" i="6"/>
  <c r="AK18" i="6"/>
  <c r="AK13" i="6"/>
  <c r="AK8" i="6"/>
  <c r="AK28" i="6"/>
  <c r="AK22" i="6"/>
  <c r="AK17" i="6"/>
  <c r="AK12" i="6"/>
  <c r="AK6" i="6"/>
  <c r="AB30" i="6"/>
  <c r="AB32" i="6" s="1"/>
  <c r="AC31" i="6" s="1"/>
  <c r="AC28" i="6"/>
  <c r="AC24" i="6"/>
  <c r="AC20" i="6"/>
  <c r="AC16" i="6"/>
  <c r="AC12" i="6"/>
  <c r="AC8" i="6"/>
  <c r="AC4" i="6"/>
  <c r="AC27" i="6"/>
  <c r="AC23" i="6"/>
  <c r="AC19" i="6"/>
  <c r="AC15" i="6"/>
  <c r="AC11" i="6"/>
  <c r="AC7" i="6"/>
  <c r="U28" i="6"/>
  <c r="U24" i="6"/>
  <c r="U20" i="6"/>
  <c r="U16" i="6"/>
  <c r="U12" i="6"/>
  <c r="U8" i="6"/>
  <c r="U4" i="6"/>
  <c r="U27" i="6"/>
  <c r="U23" i="6"/>
  <c r="U19" i="6"/>
  <c r="U15" i="6"/>
  <c r="U11" i="6"/>
  <c r="U7" i="6"/>
  <c r="M28" i="6"/>
  <c r="M24" i="6"/>
  <c r="M20" i="6"/>
  <c r="M16" i="6"/>
  <c r="M12" i="6"/>
  <c r="M8" i="6"/>
  <c r="M4" i="6"/>
  <c r="M27" i="6"/>
  <c r="M23" i="6"/>
  <c r="M19" i="6"/>
  <c r="M15" i="6"/>
  <c r="M11" i="6"/>
  <c r="M7" i="6"/>
  <c r="E28" i="6"/>
  <c r="E24" i="6"/>
  <c r="E20" i="6"/>
  <c r="E16" i="6"/>
  <c r="E12" i="6"/>
  <c r="E8" i="6"/>
  <c r="E4" i="6"/>
  <c r="E27" i="6"/>
  <c r="E23" i="6"/>
  <c r="E19" i="6"/>
  <c r="E15" i="6"/>
  <c r="E11" i="6"/>
  <c r="E7" i="6"/>
  <c r="BI25" i="2"/>
  <c r="BI21" i="2"/>
  <c r="BI17" i="2"/>
  <c r="BI13" i="2"/>
  <c r="BI9" i="2"/>
  <c r="BI5" i="2"/>
  <c r="BI28" i="2"/>
  <c r="BI24" i="2"/>
  <c r="BI20" i="2"/>
  <c r="BI16" i="2"/>
  <c r="BI12" i="2"/>
  <c r="BI8" i="2"/>
  <c r="BI4" i="2"/>
  <c r="BI23" i="2"/>
  <c r="BI15" i="2"/>
  <c r="BI7" i="2"/>
  <c r="BI22" i="2"/>
  <c r="BI14" i="2"/>
  <c r="BI6" i="2"/>
  <c r="E5" i="1"/>
  <c r="E10" i="1"/>
  <c r="E16" i="1"/>
  <c r="E21" i="1"/>
  <c r="E26" i="1"/>
  <c r="I8" i="1"/>
  <c r="I14" i="1"/>
  <c r="I19" i="1"/>
  <c r="I24" i="1"/>
  <c r="K5" i="1"/>
  <c r="K10" i="1"/>
  <c r="K15" i="1"/>
  <c r="K21" i="1"/>
  <c r="K26" i="1"/>
  <c r="M6" i="1"/>
  <c r="M12" i="1"/>
  <c r="M17" i="1"/>
  <c r="M22" i="1"/>
  <c r="M28" i="1"/>
  <c r="Q4" i="1"/>
  <c r="Q10" i="1"/>
  <c r="Q15" i="1"/>
  <c r="Q20" i="1"/>
  <c r="Q26" i="1"/>
  <c r="S6" i="1"/>
  <c r="S11" i="1"/>
  <c r="S17" i="1"/>
  <c r="S22" i="1"/>
  <c r="S27" i="1"/>
  <c r="U8" i="1"/>
  <c r="U13" i="1"/>
  <c r="U18" i="1"/>
  <c r="U24" i="1"/>
  <c r="Y6" i="1"/>
  <c r="Y11" i="1"/>
  <c r="Y16" i="1"/>
  <c r="Y22" i="1"/>
  <c r="Y28" i="1"/>
  <c r="AA11" i="1"/>
  <c r="AA19" i="1"/>
  <c r="AA27" i="1"/>
  <c r="AC10" i="1"/>
  <c r="AC18" i="1"/>
  <c r="AC26" i="1"/>
  <c r="AG8" i="1"/>
  <c r="AG16" i="1"/>
  <c r="AG24" i="1"/>
  <c r="AI7" i="1"/>
  <c r="AI15" i="1"/>
  <c r="AI23" i="1"/>
  <c r="AK22" i="1"/>
  <c r="C11" i="6"/>
  <c r="C19" i="6"/>
  <c r="C27" i="6"/>
  <c r="E10" i="6"/>
  <c r="E18" i="6"/>
  <c r="E26" i="6"/>
  <c r="G9" i="6"/>
  <c r="G17" i="6"/>
  <c r="G25" i="6"/>
  <c r="I8" i="6"/>
  <c r="I16" i="6"/>
  <c r="I24" i="6"/>
  <c r="M6" i="6"/>
  <c r="M14" i="6"/>
  <c r="M22" i="6"/>
  <c r="O5" i="6"/>
  <c r="O13" i="6"/>
  <c r="O21" i="6"/>
  <c r="Q4" i="6"/>
  <c r="Q12" i="6"/>
  <c r="Q20" i="6"/>
  <c r="Q28" i="6"/>
  <c r="U10" i="6"/>
  <c r="U18" i="6"/>
  <c r="U26" i="6"/>
  <c r="W9" i="6"/>
  <c r="W17" i="6"/>
  <c r="W25" i="6"/>
  <c r="Y8" i="6"/>
  <c r="Y16" i="6"/>
  <c r="Y24" i="6"/>
  <c r="AC6" i="6"/>
  <c r="AC14" i="6"/>
  <c r="AC22" i="6"/>
  <c r="AE5" i="6"/>
  <c r="AE13" i="6"/>
  <c r="AE21" i="6"/>
  <c r="AG4" i="6"/>
  <c r="AG12" i="6"/>
  <c r="AG20" i="6"/>
  <c r="AG28" i="6"/>
  <c r="AK5" i="6"/>
  <c r="AK16" i="6"/>
  <c r="AK26" i="6"/>
  <c r="AM12" i="6"/>
  <c r="AM23" i="6"/>
  <c r="AO8" i="6"/>
  <c r="AO19" i="6"/>
  <c r="AS12" i="6"/>
  <c r="AS22" i="6"/>
  <c r="G8" i="2"/>
  <c r="G18" i="2"/>
  <c r="I4" i="2"/>
  <c r="I15" i="2"/>
  <c r="O18" i="2"/>
  <c r="Q9" i="2"/>
  <c r="Q25" i="2"/>
  <c r="W14" i="2"/>
  <c r="Y5" i="2"/>
  <c r="Y21" i="2"/>
  <c r="AE10" i="2"/>
  <c r="AE26" i="2"/>
  <c r="AG17" i="2"/>
  <c r="AM6" i="2"/>
  <c r="AM22" i="2"/>
  <c r="AO13" i="2"/>
  <c r="AU18" i="2"/>
  <c r="AW9" i="2"/>
  <c r="AW25" i="2"/>
  <c r="BC14" i="2"/>
  <c r="BE5" i="2"/>
  <c r="BE21" i="2"/>
  <c r="BI19" i="2"/>
  <c r="BK10" i="2"/>
  <c r="BK26" i="2"/>
  <c r="BM17" i="2"/>
  <c r="C8" i="3"/>
  <c r="G24" i="3"/>
  <c r="Q27" i="3"/>
  <c r="W16" i="3"/>
  <c r="Y23" i="3"/>
  <c r="AE12" i="3"/>
  <c r="C17" i="4"/>
  <c r="W23" i="4"/>
  <c r="O4" i="5"/>
  <c r="D30" i="6"/>
  <c r="D32" i="6" s="1"/>
  <c r="E31" i="6" s="1"/>
  <c r="AD30" i="6"/>
  <c r="AD32" i="6" s="1"/>
  <c r="AE31" i="6" s="1"/>
  <c r="P30" i="6"/>
  <c r="P32" i="6" s="1"/>
  <c r="Q31" i="6" s="1"/>
  <c r="H30" i="2"/>
  <c r="H32" i="2" s="1"/>
  <c r="I31" i="2" s="1"/>
  <c r="B30" i="3"/>
  <c r="B32" i="3" s="1"/>
  <c r="C31" i="3" s="1"/>
  <c r="AF30" i="1"/>
  <c r="AF32" i="1" s="1"/>
  <c r="AG31" i="1" s="1"/>
  <c r="C5" i="1"/>
  <c r="C9" i="1"/>
  <c r="C13" i="1"/>
  <c r="C17" i="1"/>
  <c r="C21" i="1"/>
  <c r="C25" i="1"/>
  <c r="C25" i="2"/>
  <c r="C21" i="2"/>
  <c r="C17" i="2"/>
  <c r="C13" i="2"/>
  <c r="C9" i="2"/>
  <c r="C5" i="2"/>
  <c r="C28" i="2"/>
  <c r="C23" i="2"/>
  <c r="C18" i="2"/>
  <c r="C12" i="2"/>
  <c r="C7" i="2"/>
  <c r="C27" i="2"/>
  <c r="C22" i="2"/>
  <c r="C16" i="2"/>
  <c r="C11" i="2"/>
  <c r="C6" i="2"/>
  <c r="AL30" i="1"/>
  <c r="AL32" i="1" s="1"/>
  <c r="AM31" i="1" s="1"/>
  <c r="AM27" i="1"/>
  <c r="AM23" i="1"/>
  <c r="AM19" i="1"/>
  <c r="AM15" i="1"/>
  <c r="AM11" i="1"/>
  <c r="AM7" i="1"/>
  <c r="AM26" i="1"/>
  <c r="AM22" i="1"/>
  <c r="AM18" i="1"/>
  <c r="AM14" i="1"/>
  <c r="AM10" i="1"/>
  <c r="AM6" i="1"/>
  <c r="AD30" i="1"/>
  <c r="AD32" i="1" s="1"/>
  <c r="AE31" i="1" s="1"/>
  <c r="AE27" i="1"/>
  <c r="AE23" i="1"/>
  <c r="AE19" i="1"/>
  <c r="AE15" i="1"/>
  <c r="AE11" i="1"/>
  <c r="AE7" i="1"/>
  <c r="AE26" i="1"/>
  <c r="AE22" i="1"/>
  <c r="AE18" i="1"/>
  <c r="AE14" i="1"/>
  <c r="AE10" i="1"/>
  <c r="AE6" i="1"/>
  <c r="V30" i="1"/>
  <c r="V32" i="1" s="1"/>
  <c r="W31" i="1" s="1"/>
  <c r="W26" i="1"/>
  <c r="W22" i="1"/>
  <c r="W18" i="1"/>
  <c r="W14" i="1"/>
  <c r="W10" i="1"/>
  <c r="W6" i="1"/>
  <c r="O26" i="1"/>
  <c r="O22" i="1"/>
  <c r="O18" i="1"/>
  <c r="O14" i="1"/>
  <c r="O10" i="1"/>
  <c r="O6" i="1"/>
  <c r="G26" i="1"/>
  <c r="G22" i="1"/>
  <c r="G18" i="1"/>
  <c r="G14" i="1"/>
  <c r="G10" i="1"/>
  <c r="G6" i="1"/>
  <c r="AP30" i="6"/>
  <c r="AP32" i="6" s="1"/>
  <c r="AQ31" i="6" s="1"/>
  <c r="AQ28" i="6"/>
  <c r="AQ24" i="6"/>
  <c r="AQ20" i="6"/>
  <c r="AQ16" i="6"/>
  <c r="AQ12" i="6"/>
  <c r="AQ8" i="6"/>
  <c r="AQ4" i="6"/>
  <c r="AQ23" i="6"/>
  <c r="AQ18" i="6"/>
  <c r="AQ13" i="6"/>
  <c r="AQ7" i="6"/>
  <c r="AQ27" i="6"/>
  <c r="AQ22" i="6"/>
  <c r="AQ17" i="6"/>
  <c r="AQ11" i="6"/>
  <c r="AQ6" i="6"/>
  <c r="AH30" i="6"/>
  <c r="AH32" i="6" s="1"/>
  <c r="AI31" i="6" s="1"/>
  <c r="AI28" i="6"/>
  <c r="AI24" i="6"/>
  <c r="AI20" i="6"/>
  <c r="AI27" i="6"/>
  <c r="AI22" i="6"/>
  <c r="AI17" i="6"/>
  <c r="AI13" i="6"/>
  <c r="AI9" i="6"/>
  <c r="AI5" i="6"/>
  <c r="AI26" i="6"/>
  <c r="AI21" i="6"/>
  <c r="AI16" i="6"/>
  <c r="AI12" i="6"/>
  <c r="AI8" i="6"/>
  <c r="AI4" i="6"/>
  <c r="Z30" i="6"/>
  <c r="Z32" i="6" s="1"/>
  <c r="AA31" i="6" s="1"/>
  <c r="AA25" i="6"/>
  <c r="AA21" i="6"/>
  <c r="AA17" i="6"/>
  <c r="AA13" i="6"/>
  <c r="AA9" i="6"/>
  <c r="AA5" i="6"/>
  <c r="AA28" i="6"/>
  <c r="AA24" i="6"/>
  <c r="AA20" i="6"/>
  <c r="AA16" i="6"/>
  <c r="AA12" i="6"/>
  <c r="AA8" i="6"/>
  <c r="AA4" i="6"/>
  <c r="R30" i="6"/>
  <c r="R32" i="6" s="1"/>
  <c r="S31" i="6" s="1"/>
  <c r="S25" i="6"/>
  <c r="S21" i="6"/>
  <c r="S17" i="6"/>
  <c r="S13" i="6"/>
  <c r="S9" i="6"/>
  <c r="S5" i="6"/>
  <c r="S28" i="6"/>
  <c r="S24" i="6"/>
  <c r="S20" i="6"/>
  <c r="S16" i="6"/>
  <c r="S12" i="6"/>
  <c r="S8" i="6"/>
  <c r="S4" i="6"/>
  <c r="J30" i="6"/>
  <c r="J32" i="6" s="1"/>
  <c r="K31" i="6" s="1"/>
  <c r="K25" i="6"/>
  <c r="K21" i="6"/>
  <c r="K17" i="6"/>
  <c r="K13" i="6"/>
  <c r="K9" i="6"/>
  <c r="K5" i="6"/>
  <c r="K28" i="6"/>
  <c r="K24" i="6"/>
  <c r="K20" i="6"/>
  <c r="K16" i="6"/>
  <c r="K12" i="6"/>
  <c r="K8" i="6"/>
  <c r="K4" i="6"/>
  <c r="BF30" i="2"/>
  <c r="BF32" i="2" s="1"/>
  <c r="BG31" i="2" s="1"/>
  <c r="BG26" i="2"/>
  <c r="BG22" i="2"/>
  <c r="BG18" i="2"/>
  <c r="BG14" i="2"/>
  <c r="BG10" i="2"/>
  <c r="BG6" i="2"/>
  <c r="BG25" i="2"/>
  <c r="BG21" i="2"/>
  <c r="BG17" i="2"/>
  <c r="BG13" i="2"/>
  <c r="BG9" i="2"/>
  <c r="BG5" i="2"/>
  <c r="BG24" i="2"/>
  <c r="BG16" i="2"/>
  <c r="BG8" i="2"/>
  <c r="BG23" i="2"/>
  <c r="BG15" i="2"/>
  <c r="BG7" i="2"/>
  <c r="AX30" i="2"/>
  <c r="AX32" i="2" s="1"/>
  <c r="AY31" i="2" s="1"/>
  <c r="AY26" i="2"/>
  <c r="AY22" i="2"/>
  <c r="AY18" i="2"/>
  <c r="AY14" i="2"/>
  <c r="AY10" i="2"/>
  <c r="AY6" i="2"/>
  <c r="AY25" i="2"/>
  <c r="AY21" i="2"/>
  <c r="AY17" i="2"/>
  <c r="AY13" i="2"/>
  <c r="AY9" i="2"/>
  <c r="AY5" i="2"/>
  <c r="AY28" i="2"/>
  <c r="AY20" i="2"/>
  <c r="AY12" i="2"/>
  <c r="AY4" i="2"/>
  <c r="AY27" i="2"/>
  <c r="AY19" i="2"/>
  <c r="AY11" i="2"/>
  <c r="AQ26" i="2"/>
  <c r="AQ22" i="2"/>
  <c r="AQ18" i="2"/>
  <c r="AQ14" i="2"/>
  <c r="AQ10" i="2"/>
  <c r="AQ6" i="2"/>
  <c r="AQ25" i="2"/>
  <c r="AQ21" i="2"/>
  <c r="AQ17" i="2"/>
  <c r="AQ13" i="2"/>
  <c r="AQ9" i="2"/>
  <c r="AQ5" i="2"/>
  <c r="AQ24" i="2"/>
  <c r="AQ16" i="2"/>
  <c r="AQ8" i="2"/>
  <c r="AQ23" i="2"/>
  <c r="AQ15" i="2"/>
  <c r="AQ7" i="2"/>
  <c r="AH30" i="2"/>
  <c r="AH32" i="2" s="1"/>
  <c r="AI31" i="2" s="1"/>
  <c r="AI26" i="2"/>
  <c r="AI22" i="2"/>
  <c r="AI18" i="2"/>
  <c r="AI14" i="2"/>
  <c r="AI10" i="2"/>
  <c r="AI6" i="2"/>
  <c r="AI25" i="2"/>
  <c r="AI21" i="2"/>
  <c r="AI17" i="2"/>
  <c r="AI13" i="2"/>
  <c r="AI9" i="2"/>
  <c r="AI5" i="2"/>
  <c r="AI28" i="2"/>
  <c r="AI20" i="2"/>
  <c r="AI12" i="2"/>
  <c r="AI4" i="2"/>
  <c r="AI27" i="2"/>
  <c r="AI19" i="2"/>
  <c r="AI11" i="2"/>
  <c r="Z30" i="2"/>
  <c r="Z32" i="2" s="1"/>
  <c r="AA31" i="2" s="1"/>
  <c r="AA26" i="2"/>
  <c r="AA22" i="2"/>
  <c r="AA18" i="2"/>
  <c r="AA14" i="2"/>
  <c r="AA10" i="2"/>
  <c r="AA6" i="2"/>
  <c r="AA25" i="2"/>
  <c r="AA21" i="2"/>
  <c r="AA17" i="2"/>
  <c r="AA13" i="2"/>
  <c r="AA9" i="2"/>
  <c r="AA5" i="2"/>
  <c r="AA24" i="2"/>
  <c r="AA16" i="2"/>
  <c r="AA8" i="2"/>
  <c r="AA23" i="2"/>
  <c r="AA15" i="2"/>
  <c r="AA7" i="2"/>
  <c r="S26" i="2"/>
  <c r="S22" i="2"/>
  <c r="S18" i="2"/>
  <c r="S14" i="2"/>
  <c r="S10" i="2"/>
  <c r="S6" i="2"/>
  <c r="S25" i="2"/>
  <c r="S21" i="2"/>
  <c r="S17" i="2"/>
  <c r="S13" i="2"/>
  <c r="S9" i="2"/>
  <c r="S5" i="2"/>
  <c r="S28" i="2"/>
  <c r="S20" i="2"/>
  <c r="S12" i="2"/>
  <c r="S4" i="2"/>
  <c r="S27" i="2"/>
  <c r="S19" i="2"/>
  <c r="S11" i="2"/>
  <c r="J30" i="2"/>
  <c r="J32" i="2" s="1"/>
  <c r="K31" i="2" s="1"/>
  <c r="K26" i="2"/>
  <c r="K22" i="2"/>
  <c r="K18" i="2"/>
  <c r="K14" i="2"/>
  <c r="K10" i="2"/>
  <c r="K6" i="2"/>
  <c r="K25" i="2"/>
  <c r="K21" i="2"/>
  <c r="K17" i="2"/>
  <c r="K13" i="2"/>
  <c r="K9" i="2"/>
  <c r="K5" i="2"/>
  <c r="K24" i="2"/>
  <c r="K16" i="2"/>
  <c r="K8" i="2"/>
  <c r="K23" i="2"/>
  <c r="K15" i="2"/>
  <c r="K7" i="2"/>
  <c r="AQ28" i="3"/>
  <c r="AQ24" i="3"/>
  <c r="AQ20" i="3"/>
  <c r="AQ16" i="3"/>
  <c r="AQ12" i="3"/>
  <c r="AQ8" i="3"/>
  <c r="AQ4" i="3"/>
  <c r="AQ27" i="3"/>
  <c r="AQ23" i="3"/>
  <c r="AQ19" i="3"/>
  <c r="AQ15" i="3"/>
  <c r="AQ11" i="3"/>
  <c r="AQ7" i="3"/>
  <c r="AQ22" i="3"/>
  <c r="AQ14" i="3"/>
  <c r="AQ6" i="3"/>
  <c r="AQ21" i="3"/>
  <c r="AQ13" i="3"/>
  <c r="AQ5" i="3"/>
  <c r="AQ18" i="3"/>
  <c r="AQ17" i="3"/>
  <c r="AQ26" i="3"/>
  <c r="AQ25" i="3"/>
  <c r="AH30" i="3"/>
  <c r="AH32" i="3" s="1"/>
  <c r="AI31" i="3" s="1"/>
  <c r="AI27" i="3"/>
  <c r="AI23" i="3"/>
  <c r="AI19" i="3"/>
  <c r="AI15" i="3"/>
  <c r="AI11" i="3"/>
  <c r="AI7" i="3"/>
  <c r="AI25" i="3"/>
  <c r="AI20" i="3"/>
  <c r="AI14" i="3"/>
  <c r="AI9" i="3"/>
  <c r="AI4" i="3"/>
  <c r="AI24" i="3"/>
  <c r="AI18" i="3"/>
  <c r="AI13" i="3"/>
  <c r="AI8" i="3"/>
  <c r="AI28" i="3"/>
  <c r="AI17" i="3"/>
  <c r="AI6" i="3"/>
  <c r="AI26" i="3"/>
  <c r="AI16" i="3"/>
  <c r="AI5" i="3"/>
  <c r="AI12" i="3"/>
  <c r="AI10" i="3"/>
  <c r="Z30" i="3"/>
  <c r="Z32" i="3" s="1"/>
  <c r="AA30" i="3" s="1"/>
  <c r="AA28" i="3"/>
  <c r="AA24" i="3"/>
  <c r="AA20" i="3"/>
  <c r="AA16" i="3"/>
  <c r="AA12" i="3"/>
  <c r="AA8" i="3"/>
  <c r="AA4" i="3"/>
  <c r="AA27" i="3"/>
  <c r="AA23" i="3"/>
  <c r="AA19" i="3"/>
  <c r="AA15" i="3"/>
  <c r="AA11" i="3"/>
  <c r="AA7" i="3"/>
  <c r="AA26" i="3"/>
  <c r="AA18" i="3"/>
  <c r="AA10" i="3"/>
  <c r="AA25" i="3"/>
  <c r="AA17" i="3"/>
  <c r="AA9" i="3"/>
  <c r="AA22" i="3"/>
  <c r="AA6" i="3"/>
  <c r="AA21" i="3"/>
  <c r="AA5" i="3"/>
  <c r="R30" i="3"/>
  <c r="R32" i="3" s="1"/>
  <c r="S31" i="3" s="1"/>
  <c r="S28" i="3"/>
  <c r="S24" i="3"/>
  <c r="S20" i="3"/>
  <c r="S16" i="3"/>
  <c r="S12" i="3"/>
  <c r="S8" i="3"/>
  <c r="S4" i="3"/>
  <c r="S27" i="3"/>
  <c r="S23" i="3"/>
  <c r="S19" i="3"/>
  <c r="S15" i="3"/>
  <c r="S11" i="3"/>
  <c r="S7" i="3"/>
  <c r="S22" i="3"/>
  <c r="S14" i="3"/>
  <c r="S6" i="3"/>
  <c r="S21" i="3"/>
  <c r="S13" i="3"/>
  <c r="S5" i="3"/>
  <c r="S26" i="3"/>
  <c r="S10" i="3"/>
  <c r="S25" i="3"/>
  <c r="S9" i="3"/>
  <c r="K28" i="3"/>
  <c r="K24" i="3"/>
  <c r="K20" i="3"/>
  <c r="K16" i="3"/>
  <c r="K12" i="3"/>
  <c r="K8" i="3"/>
  <c r="K4" i="3"/>
  <c r="K27" i="3"/>
  <c r="K23" i="3"/>
  <c r="K19" i="3"/>
  <c r="K15" i="3"/>
  <c r="K11" i="3"/>
  <c r="K7" i="3"/>
  <c r="K26" i="3"/>
  <c r="K18" i="3"/>
  <c r="K10" i="3"/>
  <c r="K25" i="3"/>
  <c r="K17" i="3"/>
  <c r="K9" i="3"/>
  <c r="K14" i="3"/>
  <c r="K13" i="3"/>
  <c r="AI25" i="4"/>
  <c r="AI21" i="4"/>
  <c r="AI17" i="4"/>
  <c r="AI13" i="4"/>
  <c r="AI9" i="4"/>
  <c r="AI5" i="4"/>
  <c r="AI28" i="4"/>
  <c r="AI24" i="4"/>
  <c r="AI20" i="4"/>
  <c r="AI16" i="4"/>
  <c r="AI12" i="4"/>
  <c r="AI8" i="4"/>
  <c r="AI4" i="4"/>
  <c r="AI23" i="4"/>
  <c r="AI15" i="4"/>
  <c r="AI7" i="4"/>
  <c r="AI22" i="4"/>
  <c r="AI14" i="4"/>
  <c r="AI6" i="4"/>
  <c r="AI27" i="4"/>
  <c r="AI11" i="4"/>
  <c r="AI26" i="4"/>
  <c r="AI10" i="4"/>
  <c r="AI19" i="4"/>
  <c r="AI18" i="4"/>
  <c r="AA27" i="4"/>
  <c r="AA23" i="4"/>
  <c r="AA19" i="4"/>
  <c r="AA15" i="4"/>
  <c r="AA11" i="4"/>
  <c r="AA7" i="4"/>
  <c r="AA26" i="4"/>
  <c r="AA22" i="4"/>
  <c r="AA18" i="4"/>
  <c r="AA14" i="4"/>
  <c r="AA10" i="4"/>
  <c r="AA6" i="4"/>
  <c r="AA25" i="4"/>
  <c r="AA17" i="4"/>
  <c r="AA9" i="4"/>
  <c r="AA24" i="4"/>
  <c r="AA16" i="4"/>
  <c r="AA8" i="4"/>
  <c r="AA13" i="4"/>
  <c r="AA28" i="4"/>
  <c r="AA12" i="4"/>
  <c r="AA21" i="4"/>
  <c r="AA20" i="4"/>
  <c r="S27" i="4"/>
  <c r="S23" i="4"/>
  <c r="S19" i="4"/>
  <c r="S15" i="4"/>
  <c r="S11" i="4"/>
  <c r="S7" i="4"/>
  <c r="S26" i="4"/>
  <c r="S22" i="4"/>
  <c r="S18" i="4"/>
  <c r="S14" i="4"/>
  <c r="S10" i="4"/>
  <c r="S6" i="4"/>
  <c r="S21" i="4"/>
  <c r="S13" i="4"/>
  <c r="S5" i="4"/>
  <c r="S28" i="4"/>
  <c r="S20" i="4"/>
  <c r="S12" i="4"/>
  <c r="S4" i="4"/>
  <c r="S17" i="4"/>
  <c r="S16" i="4"/>
  <c r="S25" i="4"/>
  <c r="S24" i="4"/>
  <c r="K27" i="4"/>
  <c r="K23" i="4"/>
  <c r="K19" i="4"/>
  <c r="K15" i="4"/>
  <c r="K11" i="4"/>
  <c r="K7" i="4"/>
  <c r="K26" i="4"/>
  <c r="K22" i="4"/>
  <c r="K18" i="4"/>
  <c r="K14" i="4"/>
  <c r="K10" i="4"/>
  <c r="K6" i="4"/>
  <c r="K25" i="4"/>
  <c r="K17" i="4"/>
  <c r="K9" i="4"/>
  <c r="K24" i="4"/>
  <c r="K16" i="4"/>
  <c r="K8" i="4"/>
  <c r="K21" i="4"/>
  <c r="K5" i="4"/>
  <c r="K20" i="4"/>
  <c r="K4" i="4"/>
  <c r="K28" i="4"/>
  <c r="AI28" i="5"/>
  <c r="AI24" i="5"/>
  <c r="AI20" i="5"/>
  <c r="AI16" i="5"/>
  <c r="AI12" i="5"/>
  <c r="AI8" i="5"/>
  <c r="AI4" i="5"/>
  <c r="AI27" i="5"/>
  <c r="AI23" i="5"/>
  <c r="AI19" i="5"/>
  <c r="AI15" i="5"/>
  <c r="AI11" i="5"/>
  <c r="AI7" i="5"/>
  <c r="AI26" i="5"/>
  <c r="AI22" i="5"/>
  <c r="AI18" i="5"/>
  <c r="AI14" i="5"/>
  <c r="AI10" i="5"/>
  <c r="AI6" i="5"/>
  <c r="AI25" i="5"/>
  <c r="AI9" i="5"/>
  <c r="AI21" i="5"/>
  <c r="AI5" i="5"/>
  <c r="AI17" i="5"/>
  <c r="AI13" i="5"/>
  <c r="AA28" i="5"/>
  <c r="AA24" i="5"/>
  <c r="AA20" i="5"/>
  <c r="AA16" i="5"/>
  <c r="AA12" i="5"/>
  <c r="AA8" i="5"/>
  <c r="AA4" i="5"/>
  <c r="AA27" i="5"/>
  <c r="AA23" i="5"/>
  <c r="AA19" i="5"/>
  <c r="AA15" i="5"/>
  <c r="AA11" i="5"/>
  <c r="AA7" i="5"/>
  <c r="AA26" i="5"/>
  <c r="AA22" i="5"/>
  <c r="AA18" i="5"/>
  <c r="AA14" i="5"/>
  <c r="AA10" i="5"/>
  <c r="AA6" i="5"/>
  <c r="AA13" i="5"/>
  <c r="AA25" i="5"/>
  <c r="AA9" i="5"/>
  <c r="AA21" i="5"/>
  <c r="AA17" i="5"/>
  <c r="AA5" i="5"/>
  <c r="S28" i="5"/>
  <c r="S24" i="5"/>
  <c r="S27" i="5"/>
  <c r="S23" i="5"/>
  <c r="S19" i="5"/>
  <c r="S15" i="5"/>
  <c r="S11" i="5"/>
  <c r="S7" i="5"/>
  <c r="S26" i="5"/>
  <c r="S22" i="5"/>
  <c r="S18" i="5"/>
  <c r="S14" i="5"/>
  <c r="S10" i="5"/>
  <c r="S6" i="5"/>
  <c r="S20" i="5"/>
  <c r="S12" i="5"/>
  <c r="S4" i="5"/>
  <c r="S17" i="5"/>
  <c r="S9" i="5"/>
  <c r="S25" i="5"/>
  <c r="S8" i="5"/>
  <c r="S21" i="5"/>
  <c r="S5" i="5"/>
  <c r="S16" i="5"/>
  <c r="S13" i="5"/>
  <c r="K28" i="5"/>
  <c r="K24" i="5"/>
  <c r="K20" i="5"/>
  <c r="K16" i="5"/>
  <c r="K12" i="5"/>
  <c r="K8" i="5"/>
  <c r="K4" i="5"/>
  <c r="K27" i="5"/>
  <c r="K23" i="5"/>
  <c r="K19" i="5"/>
  <c r="K15" i="5"/>
  <c r="K11" i="5"/>
  <c r="K7" i="5"/>
  <c r="K26" i="5"/>
  <c r="K18" i="5"/>
  <c r="K10" i="5"/>
  <c r="K25" i="5"/>
  <c r="K17" i="5"/>
  <c r="K9" i="5"/>
  <c r="K14" i="5"/>
  <c r="K13" i="5"/>
  <c r="K6" i="5"/>
  <c r="K5" i="5"/>
  <c r="K22" i="5"/>
  <c r="K21" i="5"/>
  <c r="C28" i="1"/>
  <c r="C23" i="1"/>
  <c r="C18" i="1"/>
  <c r="C12" i="1"/>
  <c r="C7" i="1"/>
  <c r="E6" i="1"/>
  <c r="E12" i="1"/>
  <c r="E17" i="1"/>
  <c r="E22" i="1"/>
  <c r="G8" i="1"/>
  <c r="G13" i="1"/>
  <c r="G19" i="1"/>
  <c r="G24" i="1"/>
  <c r="I4" i="1"/>
  <c r="I10" i="1"/>
  <c r="I15" i="1"/>
  <c r="I20" i="1"/>
  <c r="I26" i="1"/>
  <c r="K6" i="1"/>
  <c r="K11" i="1"/>
  <c r="K17" i="1"/>
  <c r="K22" i="1"/>
  <c r="M8" i="1"/>
  <c r="M13" i="1"/>
  <c r="M18" i="1"/>
  <c r="O4" i="1"/>
  <c r="O9" i="1"/>
  <c r="O15" i="1"/>
  <c r="O20" i="1"/>
  <c r="O25" i="1"/>
  <c r="Q6" i="1"/>
  <c r="Q11" i="1"/>
  <c r="Q16" i="1"/>
  <c r="Q22" i="1"/>
  <c r="Q27" i="1"/>
  <c r="S7" i="1"/>
  <c r="S13" i="1"/>
  <c r="S18" i="1"/>
  <c r="S23" i="1"/>
  <c r="U4" i="1"/>
  <c r="U9" i="1"/>
  <c r="U14" i="1"/>
  <c r="U20" i="1"/>
  <c r="W5" i="1"/>
  <c r="W11" i="1"/>
  <c r="W16" i="1"/>
  <c r="W21" i="1"/>
  <c r="W27" i="1"/>
  <c r="Y7" i="1"/>
  <c r="Y12" i="1"/>
  <c r="Y18" i="1"/>
  <c r="Y23" i="1"/>
  <c r="AA6" i="1"/>
  <c r="AA14" i="1"/>
  <c r="AC5" i="1"/>
  <c r="AC13" i="1"/>
  <c r="AE4" i="1"/>
  <c r="AE12" i="1"/>
  <c r="AE20" i="1"/>
  <c r="AE28" i="1"/>
  <c r="AG11" i="1"/>
  <c r="AG19" i="1"/>
  <c r="AG27" i="1"/>
  <c r="AI10" i="1"/>
  <c r="AI18" i="1"/>
  <c r="AI26" i="1"/>
  <c r="AK17" i="1"/>
  <c r="AM8" i="1"/>
  <c r="AM16" i="1"/>
  <c r="AM24" i="1"/>
  <c r="C6" i="6"/>
  <c r="C14" i="6"/>
  <c r="E5" i="6"/>
  <c r="E13" i="6"/>
  <c r="E21" i="6"/>
  <c r="G4" i="6"/>
  <c r="G12" i="6"/>
  <c r="G20" i="6"/>
  <c r="G28" i="6"/>
  <c r="I11" i="6"/>
  <c r="I19" i="6"/>
  <c r="K10" i="6"/>
  <c r="K18" i="6"/>
  <c r="K26" i="6"/>
  <c r="M9" i="6"/>
  <c r="M17" i="6"/>
  <c r="M25" i="6"/>
  <c r="O8" i="6"/>
  <c r="O16" i="6"/>
  <c r="Q7" i="6"/>
  <c r="Q15" i="6"/>
  <c r="S6" i="6"/>
  <c r="S14" i="6"/>
  <c r="S22" i="6"/>
  <c r="U5" i="6"/>
  <c r="U13" i="6"/>
  <c r="U21" i="6"/>
  <c r="W4" i="6"/>
  <c r="W12" i="6"/>
  <c r="W20" i="6"/>
  <c r="W28" i="6"/>
  <c r="Y11" i="6"/>
  <c r="Y19" i="6"/>
  <c r="AA10" i="6"/>
  <c r="AA18" i="6"/>
  <c r="AA26" i="6"/>
  <c r="AC9" i="6"/>
  <c r="AC17" i="6"/>
  <c r="AC25" i="6"/>
  <c r="AE8" i="6"/>
  <c r="AE16" i="6"/>
  <c r="AE24" i="6"/>
  <c r="AG7" i="6"/>
  <c r="AG15" i="6"/>
  <c r="AI6" i="6"/>
  <c r="AI14" i="6"/>
  <c r="AI23" i="6"/>
  <c r="AK9" i="6"/>
  <c r="AK20" i="6"/>
  <c r="AM5" i="6"/>
  <c r="AM16" i="6"/>
  <c r="AO12" i="6"/>
  <c r="AQ9" i="6"/>
  <c r="AQ19" i="6"/>
  <c r="AS5" i="6"/>
  <c r="AS16" i="6"/>
  <c r="AS26" i="6"/>
  <c r="C8" i="2"/>
  <c r="C19" i="2"/>
  <c r="G12" i="2"/>
  <c r="G22" i="2"/>
  <c r="I8" i="2"/>
  <c r="K11" i="2"/>
  <c r="K27" i="2"/>
  <c r="O9" i="2"/>
  <c r="S7" i="2"/>
  <c r="S23" i="2"/>
  <c r="W5" i="2"/>
  <c r="W21" i="2"/>
  <c r="Y12" i="2"/>
  <c r="AA19" i="2"/>
  <c r="AG8" i="2"/>
  <c r="AI15" i="2"/>
  <c r="AM13" i="2"/>
  <c r="AO4" i="2"/>
  <c r="AQ11" i="2"/>
  <c r="AQ27" i="2"/>
  <c r="AU9" i="2"/>
  <c r="AY7" i="2"/>
  <c r="AY23" i="2"/>
  <c r="BC5" i="2"/>
  <c r="BC21" i="2"/>
  <c r="BE12" i="2"/>
  <c r="BG19" i="2"/>
  <c r="BI10" i="2"/>
  <c r="BI26" i="2"/>
  <c r="BM8" i="2"/>
  <c r="C17" i="3"/>
  <c r="G10" i="3"/>
  <c r="K21" i="3"/>
  <c r="S17" i="3"/>
  <c r="AA13" i="3"/>
  <c r="AI21" i="3"/>
  <c r="AM14" i="3"/>
  <c r="AQ9" i="3"/>
  <c r="K12" i="4"/>
  <c r="AA4" i="4"/>
  <c r="W19" i="5"/>
  <c r="Z30" i="1"/>
  <c r="Z32" i="1" s="1"/>
  <c r="AA31" i="1" s="1"/>
  <c r="AA25" i="1"/>
  <c r="AA21" i="1"/>
  <c r="AA17" i="1"/>
  <c r="AA13" i="1"/>
  <c r="AA9" i="1"/>
  <c r="AA5" i="1"/>
  <c r="AA28" i="1"/>
  <c r="AA24" i="1"/>
  <c r="AA20" i="1"/>
  <c r="AA16" i="1"/>
  <c r="AA12" i="1"/>
  <c r="AA8" i="1"/>
  <c r="AA4" i="1"/>
  <c r="J30" i="1"/>
  <c r="J32" i="1" s="1"/>
  <c r="K31" i="1" s="1"/>
  <c r="K28" i="1"/>
  <c r="K24" i="1"/>
  <c r="K20" i="1"/>
  <c r="K16" i="1"/>
  <c r="K12" i="1"/>
  <c r="K8" i="1"/>
  <c r="K4" i="1"/>
  <c r="AM26" i="6"/>
  <c r="AM22" i="6"/>
  <c r="AM18" i="6"/>
  <c r="AM14" i="6"/>
  <c r="AM10" i="6"/>
  <c r="AM6" i="6"/>
  <c r="AM25" i="6"/>
  <c r="AM20" i="6"/>
  <c r="AM15" i="6"/>
  <c r="AM9" i="6"/>
  <c r="AM4" i="6"/>
  <c r="AM24" i="6"/>
  <c r="AM19" i="6"/>
  <c r="AM13" i="6"/>
  <c r="AM8" i="6"/>
  <c r="O27" i="6"/>
  <c r="O23" i="6"/>
  <c r="O19" i="6"/>
  <c r="O15" i="6"/>
  <c r="O11" i="6"/>
  <c r="O7" i="6"/>
  <c r="O26" i="6"/>
  <c r="O22" i="6"/>
  <c r="O18" i="6"/>
  <c r="O14" i="6"/>
  <c r="O10" i="6"/>
  <c r="O6" i="6"/>
  <c r="BJ30" i="2"/>
  <c r="BJ32" i="2" s="1"/>
  <c r="BK31" i="2" s="1"/>
  <c r="BK28" i="2"/>
  <c r="BK24" i="2"/>
  <c r="BK20" i="2"/>
  <c r="BK16" i="2"/>
  <c r="BK12" i="2"/>
  <c r="BK8" i="2"/>
  <c r="BK4" i="2"/>
  <c r="BK27" i="2"/>
  <c r="BK23" i="2"/>
  <c r="BK19" i="2"/>
  <c r="BK15" i="2"/>
  <c r="BK11" i="2"/>
  <c r="BK7" i="2"/>
  <c r="BK22" i="2"/>
  <c r="BK14" i="2"/>
  <c r="BK6" i="2"/>
  <c r="BK21" i="2"/>
  <c r="BK13" i="2"/>
  <c r="BK5" i="2"/>
  <c r="AT30" i="2"/>
  <c r="AT32" i="2" s="1"/>
  <c r="AU31" i="2" s="1"/>
  <c r="AU28" i="2"/>
  <c r="AU24" i="2"/>
  <c r="AU20" i="2"/>
  <c r="AU16" i="2"/>
  <c r="AU12" i="2"/>
  <c r="AU8" i="2"/>
  <c r="AU4" i="2"/>
  <c r="AU27" i="2"/>
  <c r="AU23" i="2"/>
  <c r="AU19" i="2"/>
  <c r="AU15" i="2"/>
  <c r="AU11" i="2"/>
  <c r="AU7" i="2"/>
  <c r="AU22" i="2"/>
  <c r="AU14" i="2"/>
  <c r="AU6" i="2"/>
  <c r="AU21" i="2"/>
  <c r="AU13" i="2"/>
  <c r="AU5" i="2"/>
  <c r="AD30" i="2"/>
  <c r="AD32" i="2" s="1"/>
  <c r="AE31" i="2" s="1"/>
  <c r="AE28" i="2"/>
  <c r="AE24" i="2"/>
  <c r="AE20" i="2"/>
  <c r="AE16" i="2"/>
  <c r="AE12" i="2"/>
  <c r="AE8" i="2"/>
  <c r="AE4" i="2"/>
  <c r="AE27" i="2"/>
  <c r="AE23" i="2"/>
  <c r="AE19" i="2"/>
  <c r="AE15" i="2"/>
  <c r="AE11" i="2"/>
  <c r="AE7" i="2"/>
  <c r="AE22" i="2"/>
  <c r="AE14" i="2"/>
  <c r="AE6" i="2"/>
  <c r="AE21" i="2"/>
  <c r="AE13" i="2"/>
  <c r="AE5" i="2"/>
  <c r="O28" i="2"/>
  <c r="O24" i="2"/>
  <c r="O20" i="2"/>
  <c r="O16" i="2"/>
  <c r="O12" i="2"/>
  <c r="O8" i="2"/>
  <c r="O4" i="2"/>
  <c r="O27" i="2"/>
  <c r="O23" i="2"/>
  <c r="O19" i="2"/>
  <c r="O15" i="2"/>
  <c r="O11" i="2"/>
  <c r="O7" i="2"/>
  <c r="O22" i="2"/>
  <c r="O14" i="2"/>
  <c r="O6" i="2"/>
  <c r="O21" i="2"/>
  <c r="O13" i="2"/>
  <c r="O5" i="2"/>
  <c r="AE25" i="3"/>
  <c r="AE27" i="3"/>
  <c r="AE22" i="3"/>
  <c r="AE18" i="3"/>
  <c r="AE14" i="3"/>
  <c r="AE10" i="3"/>
  <c r="AE6" i="3"/>
  <c r="AE26" i="3"/>
  <c r="AE21" i="3"/>
  <c r="AE17" i="3"/>
  <c r="AE13" i="3"/>
  <c r="AE9" i="3"/>
  <c r="AE5" i="3"/>
  <c r="AE24" i="3"/>
  <c r="AE16" i="3"/>
  <c r="AE8" i="3"/>
  <c r="AE23" i="3"/>
  <c r="AE15" i="3"/>
  <c r="AE7" i="3"/>
  <c r="AE20" i="3"/>
  <c r="AE4" i="3"/>
  <c r="AE19" i="3"/>
  <c r="N30" i="3"/>
  <c r="N32" i="3" s="1"/>
  <c r="O31" i="3" s="1"/>
  <c r="O26" i="3"/>
  <c r="O22" i="3"/>
  <c r="O18" i="3"/>
  <c r="O14" i="3"/>
  <c r="O10" i="3"/>
  <c r="O6" i="3"/>
  <c r="O25" i="3"/>
  <c r="O21" i="3"/>
  <c r="O17" i="3"/>
  <c r="O13" i="3"/>
  <c r="O9" i="3"/>
  <c r="O5" i="3"/>
  <c r="O24" i="3"/>
  <c r="O16" i="3"/>
  <c r="O8" i="3"/>
  <c r="O23" i="3"/>
  <c r="O15" i="3"/>
  <c r="O7" i="3"/>
  <c r="O28" i="3"/>
  <c r="O12" i="3"/>
  <c r="O27" i="3"/>
  <c r="O11" i="3"/>
  <c r="AE27" i="4"/>
  <c r="AE23" i="4"/>
  <c r="AE19" i="4"/>
  <c r="AE26" i="4"/>
  <c r="AE22" i="4"/>
  <c r="AE18" i="4"/>
  <c r="AE14" i="4"/>
  <c r="AE10" i="4"/>
  <c r="AE6" i="4"/>
  <c r="AE25" i="4"/>
  <c r="AE17" i="4"/>
  <c r="AE12" i="4"/>
  <c r="AE7" i="4"/>
  <c r="AE24" i="4"/>
  <c r="AE16" i="4"/>
  <c r="AE11" i="4"/>
  <c r="AE5" i="4"/>
  <c r="AE15" i="4"/>
  <c r="AE4" i="4"/>
  <c r="AE28" i="4"/>
  <c r="AE13" i="4"/>
  <c r="AE21" i="4"/>
  <c r="AE20" i="4"/>
  <c r="AE9" i="4"/>
  <c r="AE8" i="4"/>
  <c r="N30" i="4"/>
  <c r="N32" i="4" s="1"/>
  <c r="O31" i="4" s="1"/>
  <c r="O25" i="4"/>
  <c r="O21" i="4"/>
  <c r="O17" i="4"/>
  <c r="O13" i="4"/>
  <c r="O9" i="4"/>
  <c r="O5" i="4"/>
  <c r="O28" i="4"/>
  <c r="O24" i="4"/>
  <c r="O20" i="4"/>
  <c r="O16" i="4"/>
  <c r="O12" i="4"/>
  <c r="O8" i="4"/>
  <c r="O4" i="4"/>
  <c r="O23" i="4"/>
  <c r="O15" i="4"/>
  <c r="O7" i="4"/>
  <c r="O22" i="4"/>
  <c r="O14" i="4"/>
  <c r="O6" i="4"/>
  <c r="O19" i="4"/>
  <c r="O18" i="4"/>
  <c r="O11" i="4"/>
  <c r="O10" i="4"/>
  <c r="AM26" i="5"/>
  <c r="AM22" i="5"/>
  <c r="AM18" i="5"/>
  <c r="AM14" i="5"/>
  <c r="AM10" i="5"/>
  <c r="AM6" i="5"/>
  <c r="AM25" i="5"/>
  <c r="AM21" i="5"/>
  <c r="AM17" i="5"/>
  <c r="AM13" i="5"/>
  <c r="AM9" i="5"/>
  <c r="AM5" i="5"/>
  <c r="AM28" i="5"/>
  <c r="AM24" i="5"/>
  <c r="AM20" i="5"/>
  <c r="AM16" i="5"/>
  <c r="AM12" i="5"/>
  <c r="AM8" i="5"/>
  <c r="AM4" i="5"/>
  <c r="AM23" i="5"/>
  <c r="AM7" i="5"/>
  <c r="AM19" i="5"/>
  <c r="AM27" i="5"/>
  <c r="AM15" i="5"/>
  <c r="AM11" i="5"/>
  <c r="O26" i="5"/>
  <c r="O22" i="5"/>
  <c r="O18" i="5"/>
  <c r="O14" i="5"/>
  <c r="O10" i="5"/>
  <c r="O6" i="5"/>
  <c r="O25" i="5"/>
  <c r="O21" i="5"/>
  <c r="O17" i="5"/>
  <c r="O13" i="5"/>
  <c r="O9" i="5"/>
  <c r="O5" i="5"/>
  <c r="O24" i="5"/>
  <c r="O16" i="5"/>
  <c r="O8" i="5"/>
  <c r="O23" i="5"/>
  <c r="O15" i="5"/>
  <c r="O7" i="5"/>
  <c r="O28" i="5"/>
  <c r="O12" i="5"/>
  <c r="O27" i="5"/>
  <c r="O11" i="5"/>
  <c r="O20" i="5"/>
  <c r="O19" i="5"/>
  <c r="K14" i="1"/>
  <c r="K25" i="1"/>
  <c r="S10" i="1"/>
  <c r="AL30" i="5"/>
  <c r="AL32" i="5" s="1"/>
  <c r="AM31" i="5" s="1"/>
  <c r="V30" i="5"/>
  <c r="V32" i="5" s="1"/>
  <c r="W31" i="5" s="1"/>
  <c r="C28" i="5"/>
  <c r="C24" i="5"/>
  <c r="C20" i="5"/>
  <c r="C16" i="5"/>
  <c r="C12" i="5"/>
  <c r="C8" i="5"/>
  <c r="C4" i="5"/>
  <c r="C27" i="5"/>
  <c r="C23" i="5"/>
  <c r="C19" i="5"/>
  <c r="C15" i="5"/>
  <c r="C11" i="5"/>
  <c r="C7" i="5"/>
  <c r="C22" i="5"/>
  <c r="C14" i="5"/>
  <c r="C6" i="5"/>
  <c r="C21" i="5"/>
  <c r="C13" i="5"/>
  <c r="C5" i="5"/>
  <c r="C18" i="5"/>
  <c r="C17" i="5"/>
  <c r="C10" i="5"/>
  <c r="C9" i="5"/>
  <c r="C25" i="6"/>
  <c r="C21" i="6"/>
  <c r="C17" i="6"/>
  <c r="C13" i="6"/>
  <c r="C9" i="6"/>
  <c r="C5" i="6"/>
  <c r="C28" i="6"/>
  <c r="C24" i="6"/>
  <c r="C20" i="6"/>
  <c r="C16" i="6"/>
  <c r="C12" i="6"/>
  <c r="C8" i="6"/>
  <c r="C4" i="6"/>
  <c r="AJ30" i="1"/>
  <c r="AJ32" i="1" s="1"/>
  <c r="AK24" i="1"/>
  <c r="AK20" i="1"/>
  <c r="AK16" i="1"/>
  <c r="AK27" i="1"/>
  <c r="AK23" i="1"/>
  <c r="AK19" i="1"/>
  <c r="AC28" i="1"/>
  <c r="AC24" i="1"/>
  <c r="AC20" i="1"/>
  <c r="AC12" i="1"/>
  <c r="AC8" i="1"/>
  <c r="AC4" i="1"/>
  <c r="AC27" i="1"/>
  <c r="AC23" i="1"/>
  <c r="AC19" i="1"/>
  <c r="AC15" i="1"/>
  <c r="AC11" i="1"/>
  <c r="AC7" i="1"/>
  <c r="U27" i="1"/>
  <c r="U23" i="1"/>
  <c r="U19" i="1"/>
  <c r="U15" i="1"/>
  <c r="U11" i="1"/>
  <c r="U7" i="1"/>
  <c r="L30" i="1"/>
  <c r="L32" i="1" s="1"/>
  <c r="M31" i="1" s="1"/>
  <c r="M27" i="1"/>
  <c r="M23" i="1"/>
  <c r="M19" i="1"/>
  <c r="M15" i="1"/>
  <c r="M11" i="1"/>
  <c r="M7" i="1"/>
  <c r="E27" i="1"/>
  <c r="E23" i="1"/>
  <c r="E19" i="1"/>
  <c r="E15" i="1"/>
  <c r="E11" i="1"/>
  <c r="E7" i="1"/>
  <c r="AO25" i="6"/>
  <c r="AO21" i="6"/>
  <c r="AO17" i="6"/>
  <c r="AO13" i="6"/>
  <c r="AO9" i="6"/>
  <c r="AO5" i="6"/>
  <c r="AO27" i="6"/>
  <c r="AO22" i="6"/>
  <c r="AO16" i="6"/>
  <c r="AO11" i="6"/>
  <c r="AO6" i="6"/>
  <c r="AO26" i="6"/>
  <c r="AO20" i="6"/>
  <c r="AO15" i="6"/>
  <c r="AO10" i="6"/>
  <c r="AO4" i="6"/>
  <c r="AG26" i="6"/>
  <c r="AG22" i="6"/>
  <c r="AG18" i="6"/>
  <c r="AG14" i="6"/>
  <c r="AG10" i="6"/>
  <c r="AG6" i="6"/>
  <c r="AG25" i="6"/>
  <c r="AG21" i="6"/>
  <c r="AG17" i="6"/>
  <c r="AG13" i="6"/>
  <c r="AG9" i="6"/>
  <c r="AG5" i="6"/>
  <c r="Y26" i="6"/>
  <c r="Y22" i="6"/>
  <c r="Y18" i="6"/>
  <c r="Y14" i="6"/>
  <c r="Y10" i="6"/>
  <c r="Y6" i="6"/>
  <c r="Y25" i="6"/>
  <c r="Y21" i="6"/>
  <c r="Y17" i="6"/>
  <c r="Y13" i="6"/>
  <c r="Y9" i="6"/>
  <c r="Y5" i="6"/>
  <c r="Q26" i="6"/>
  <c r="Q22" i="6"/>
  <c r="Q18" i="6"/>
  <c r="Q14" i="6"/>
  <c r="Q10" i="6"/>
  <c r="Q6" i="6"/>
  <c r="Q25" i="6"/>
  <c r="Q21" i="6"/>
  <c r="Q17" i="6"/>
  <c r="Q13" i="6"/>
  <c r="Q9" i="6"/>
  <c r="Q5" i="6"/>
  <c r="I26" i="6"/>
  <c r="I22" i="6"/>
  <c r="I18" i="6"/>
  <c r="I14" i="6"/>
  <c r="I10" i="6"/>
  <c r="I6" i="6"/>
  <c r="I25" i="6"/>
  <c r="I21" i="6"/>
  <c r="I17" i="6"/>
  <c r="I13" i="6"/>
  <c r="I9" i="6"/>
  <c r="I5" i="6"/>
  <c r="BM25" i="2"/>
  <c r="BM28" i="2"/>
  <c r="BM23" i="2"/>
  <c r="BM19" i="2"/>
  <c r="BM15" i="2"/>
  <c r="BM11" i="2"/>
  <c r="BM7" i="2"/>
  <c r="BM27" i="2"/>
  <c r="BM22" i="2"/>
  <c r="BM18" i="2"/>
  <c r="BM14" i="2"/>
  <c r="BM10" i="2"/>
  <c r="BM6" i="2"/>
  <c r="BM21" i="2"/>
  <c r="BM13" i="2"/>
  <c r="BM5" i="2"/>
  <c r="BM20" i="2"/>
  <c r="BM12" i="2"/>
  <c r="BM4" i="2"/>
  <c r="BE27" i="2"/>
  <c r="BE23" i="2"/>
  <c r="BE19" i="2"/>
  <c r="BE15" i="2"/>
  <c r="BE11" i="2"/>
  <c r="BE7" i="2"/>
  <c r="BE26" i="2"/>
  <c r="BE22" i="2"/>
  <c r="BE18" i="2"/>
  <c r="BE14" i="2"/>
  <c r="BE10" i="2"/>
  <c r="BE6" i="2"/>
  <c r="BE25" i="2"/>
  <c r="BE17" i="2"/>
  <c r="BE9" i="2"/>
  <c r="BE24" i="2"/>
  <c r="BE16" i="2"/>
  <c r="BE8" i="2"/>
  <c r="AW27" i="2"/>
  <c r="AW23" i="2"/>
  <c r="AW19" i="2"/>
  <c r="AW15" i="2"/>
  <c r="AW11" i="2"/>
  <c r="AW7" i="2"/>
  <c r="AW26" i="2"/>
  <c r="AW22" i="2"/>
  <c r="AW18" i="2"/>
  <c r="AW14" i="2"/>
  <c r="AW10" i="2"/>
  <c r="AW6" i="2"/>
  <c r="AW21" i="2"/>
  <c r="AW13" i="2"/>
  <c r="AW5" i="2"/>
  <c r="AW28" i="2"/>
  <c r="AW20" i="2"/>
  <c r="AW12" i="2"/>
  <c r="AW4" i="2"/>
  <c r="AO27" i="2"/>
  <c r="AO23" i="2"/>
  <c r="AO19" i="2"/>
  <c r="AO15" i="2"/>
  <c r="AO11" i="2"/>
  <c r="AO7" i="2"/>
  <c r="AO26" i="2"/>
  <c r="AO22" i="2"/>
  <c r="AO18" i="2"/>
  <c r="AO14" i="2"/>
  <c r="AO10" i="2"/>
  <c r="AO6" i="2"/>
  <c r="AO25" i="2"/>
  <c r="AO17" i="2"/>
  <c r="AO9" i="2"/>
  <c r="AO24" i="2"/>
  <c r="AO16" i="2"/>
  <c r="AO8" i="2"/>
  <c r="AG27" i="2"/>
  <c r="AG23" i="2"/>
  <c r="AG19" i="2"/>
  <c r="AG15" i="2"/>
  <c r="AG11" i="2"/>
  <c r="AG7" i="2"/>
  <c r="AG26" i="2"/>
  <c r="AG22" i="2"/>
  <c r="AG18" i="2"/>
  <c r="AG14" i="2"/>
  <c r="AG10" i="2"/>
  <c r="AG6" i="2"/>
  <c r="AG21" i="2"/>
  <c r="AG13" i="2"/>
  <c r="AG5" i="2"/>
  <c r="AG28" i="2"/>
  <c r="AG20" i="2"/>
  <c r="AG12" i="2"/>
  <c r="AG4" i="2"/>
  <c r="Y27" i="2"/>
  <c r="Y23" i="2"/>
  <c r="Y19" i="2"/>
  <c r="Y15" i="2"/>
  <c r="Y11" i="2"/>
  <c r="Y7" i="2"/>
  <c r="Y26" i="2"/>
  <c r="Y22" i="2"/>
  <c r="Y18" i="2"/>
  <c r="Y14" i="2"/>
  <c r="Y10" i="2"/>
  <c r="Y6" i="2"/>
  <c r="Y25" i="2"/>
  <c r="Y17" i="2"/>
  <c r="Y9" i="2"/>
  <c r="Y24" i="2"/>
  <c r="Y16" i="2"/>
  <c r="Y8" i="2"/>
  <c r="Q27" i="2"/>
  <c r="Q23" i="2"/>
  <c r="Q19" i="2"/>
  <c r="Q15" i="2"/>
  <c r="Q11" i="2"/>
  <c r="Q7" i="2"/>
  <c r="Q26" i="2"/>
  <c r="Q22" i="2"/>
  <c r="Q18" i="2"/>
  <c r="Q14" i="2"/>
  <c r="Q10" i="2"/>
  <c r="Q6" i="2"/>
  <c r="Q21" i="2"/>
  <c r="Q13" i="2"/>
  <c r="Q5" i="2"/>
  <c r="Q28" i="2"/>
  <c r="Q20" i="2"/>
  <c r="Q12" i="2"/>
  <c r="Q4" i="2"/>
  <c r="I27" i="2"/>
  <c r="I23" i="2"/>
  <c r="I19" i="2"/>
  <c r="I26" i="2"/>
  <c r="I22" i="2"/>
  <c r="I18" i="2"/>
  <c r="I14" i="2"/>
  <c r="I10" i="2"/>
  <c r="I6" i="2"/>
  <c r="I25" i="2"/>
  <c r="I17" i="2"/>
  <c r="I12" i="2"/>
  <c r="I7" i="2"/>
  <c r="I24" i="2"/>
  <c r="I16" i="2"/>
  <c r="I11" i="2"/>
  <c r="I5" i="2"/>
  <c r="AO28" i="3"/>
  <c r="AO24" i="3"/>
  <c r="AO20" i="3"/>
  <c r="AO16" i="3"/>
  <c r="AR16" i="3" s="1"/>
  <c r="AO12" i="3"/>
  <c r="AO8" i="3"/>
  <c r="AO4" i="3"/>
  <c r="AO25" i="3"/>
  <c r="AO19" i="3"/>
  <c r="AO14" i="3"/>
  <c r="AR14" i="3" s="1"/>
  <c r="AO9" i="3"/>
  <c r="AO23" i="3"/>
  <c r="AO18" i="3"/>
  <c r="AO13" i="3"/>
  <c r="AO7" i="3"/>
  <c r="AO27" i="3"/>
  <c r="AO17" i="3"/>
  <c r="AR17" i="3" s="1"/>
  <c r="AO6" i="3"/>
  <c r="AO26" i="3"/>
  <c r="AO15" i="3"/>
  <c r="AR15" i="3" s="1"/>
  <c r="AO5" i="3"/>
  <c r="AO22" i="3"/>
  <c r="AO21" i="3"/>
  <c r="AG28" i="3"/>
  <c r="AG24" i="3"/>
  <c r="AG20" i="3"/>
  <c r="AG16" i="3"/>
  <c r="AG12" i="3"/>
  <c r="AG8" i="3"/>
  <c r="AG4" i="3"/>
  <c r="AG23" i="3"/>
  <c r="AG18" i="3"/>
  <c r="AG13" i="3"/>
  <c r="AG7" i="3"/>
  <c r="AG27" i="3"/>
  <c r="AG22" i="3"/>
  <c r="AG17" i="3"/>
  <c r="AG11" i="3"/>
  <c r="AG6" i="3"/>
  <c r="AG21" i="3"/>
  <c r="AG10" i="3"/>
  <c r="AG19" i="3"/>
  <c r="AG9" i="3"/>
  <c r="AG15" i="3"/>
  <c r="AG14" i="3"/>
  <c r="Y25" i="3"/>
  <c r="Y21" i="3"/>
  <c r="Y17" i="3"/>
  <c r="Y13" i="3"/>
  <c r="Y9" i="3"/>
  <c r="Y5" i="3"/>
  <c r="Y28" i="3"/>
  <c r="Y24" i="3"/>
  <c r="Y20" i="3"/>
  <c r="Y16" i="3"/>
  <c r="Y12" i="3"/>
  <c r="Y8" i="3"/>
  <c r="Y4" i="3"/>
  <c r="Y27" i="3"/>
  <c r="Y19" i="3"/>
  <c r="Y11" i="3"/>
  <c r="Y26" i="3"/>
  <c r="Y18" i="3"/>
  <c r="Y10" i="3"/>
  <c r="Y15" i="3"/>
  <c r="Y14" i="3"/>
  <c r="Q25" i="3"/>
  <c r="Q21" i="3"/>
  <c r="Q17" i="3"/>
  <c r="Q13" i="3"/>
  <c r="Q9" i="3"/>
  <c r="Q5" i="3"/>
  <c r="Q28" i="3"/>
  <c r="Q24" i="3"/>
  <c r="Q20" i="3"/>
  <c r="Q16" i="3"/>
  <c r="Q12" i="3"/>
  <c r="Q8" i="3"/>
  <c r="Q4" i="3"/>
  <c r="Q23" i="3"/>
  <c r="Q15" i="3"/>
  <c r="Q7" i="3"/>
  <c r="Q22" i="3"/>
  <c r="Q14" i="3"/>
  <c r="Q6" i="3"/>
  <c r="Q19" i="3"/>
  <c r="Q18" i="3"/>
  <c r="I25" i="3"/>
  <c r="I21" i="3"/>
  <c r="I17" i="3"/>
  <c r="I13" i="3"/>
  <c r="I9" i="3"/>
  <c r="I5" i="3"/>
  <c r="I28" i="3"/>
  <c r="I24" i="3"/>
  <c r="I20" i="3"/>
  <c r="I16" i="3"/>
  <c r="I12" i="3"/>
  <c r="I8" i="3"/>
  <c r="I4" i="3"/>
  <c r="I27" i="3"/>
  <c r="I19" i="3"/>
  <c r="I11" i="3"/>
  <c r="I26" i="3"/>
  <c r="I18" i="3"/>
  <c r="I10" i="3"/>
  <c r="I23" i="3"/>
  <c r="I7" i="3"/>
  <c r="I22" i="3"/>
  <c r="I6" i="3"/>
  <c r="AF30" i="4"/>
  <c r="AG26" i="4"/>
  <c r="AG22" i="4"/>
  <c r="AG18" i="4"/>
  <c r="AG14" i="4"/>
  <c r="AG10" i="4"/>
  <c r="AG6" i="4"/>
  <c r="AG25" i="4"/>
  <c r="AG21" i="4"/>
  <c r="AG17" i="4"/>
  <c r="AG13" i="4"/>
  <c r="AG9" i="4"/>
  <c r="AG5" i="4"/>
  <c r="AG24" i="4"/>
  <c r="AG16" i="4"/>
  <c r="AG8" i="4"/>
  <c r="AG23" i="4"/>
  <c r="AG15" i="4"/>
  <c r="AG7" i="4"/>
  <c r="AG20" i="4"/>
  <c r="AG4" i="4"/>
  <c r="AG19" i="4"/>
  <c r="AG28" i="4"/>
  <c r="AG27" i="4"/>
  <c r="X30" i="4"/>
  <c r="X32" i="4" s="1"/>
  <c r="Y31" i="4" s="1"/>
  <c r="Y28" i="4"/>
  <c r="Y24" i="4"/>
  <c r="Y20" i="4"/>
  <c r="Y16" i="4"/>
  <c r="Y12" i="4"/>
  <c r="Y8" i="4"/>
  <c r="Y4" i="4"/>
  <c r="Y27" i="4"/>
  <c r="Y23" i="4"/>
  <c r="Y19" i="4"/>
  <c r="Y15" i="4"/>
  <c r="Y11" i="4"/>
  <c r="Y7" i="4"/>
  <c r="Y26" i="4"/>
  <c r="Y18" i="4"/>
  <c r="Y10" i="4"/>
  <c r="Y25" i="4"/>
  <c r="Y17" i="4"/>
  <c r="Y9" i="4"/>
  <c r="Y22" i="4"/>
  <c r="Y6" i="4"/>
  <c r="Y21" i="4"/>
  <c r="Y5" i="4"/>
  <c r="Y14" i="4"/>
  <c r="Y13" i="4"/>
  <c r="H30" i="4"/>
  <c r="H32" i="4" s="1"/>
  <c r="I31" i="4" s="1"/>
  <c r="I28" i="4"/>
  <c r="I24" i="4"/>
  <c r="I20" i="4"/>
  <c r="I16" i="4"/>
  <c r="I12" i="4"/>
  <c r="I8" i="4"/>
  <c r="I4" i="4"/>
  <c r="I27" i="4"/>
  <c r="I23" i="4"/>
  <c r="I19" i="4"/>
  <c r="I15" i="4"/>
  <c r="I11" i="4"/>
  <c r="I7" i="4"/>
  <c r="I26" i="4"/>
  <c r="I18" i="4"/>
  <c r="I10" i="4"/>
  <c r="I25" i="4"/>
  <c r="I17" i="4"/>
  <c r="I9" i="4"/>
  <c r="I14" i="4"/>
  <c r="I13" i="4"/>
  <c r="I22" i="4"/>
  <c r="I21" i="4"/>
  <c r="AO25" i="5"/>
  <c r="AO21" i="5"/>
  <c r="AO17" i="5"/>
  <c r="AO13" i="5"/>
  <c r="AO9" i="5"/>
  <c r="AO5" i="5"/>
  <c r="AO28" i="5"/>
  <c r="AO24" i="5"/>
  <c r="AO20" i="5"/>
  <c r="AO16" i="5"/>
  <c r="AO12" i="5"/>
  <c r="AO8" i="5"/>
  <c r="AO4" i="5"/>
  <c r="AO27" i="5"/>
  <c r="AO23" i="5"/>
  <c r="AO19" i="5"/>
  <c r="AO15" i="5"/>
  <c r="AO11" i="5"/>
  <c r="AO7" i="5"/>
  <c r="AO14" i="5"/>
  <c r="AO26" i="5"/>
  <c r="AO10" i="5"/>
  <c r="AO6" i="5"/>
  <c r="AO22" i="5"/>
  <c r="AO18" i="5"/>
  <c r="AG25" i="5"/>
  <c r="AG21" i="5"/>
  <c r="AG17" i="5"/>
  <c r="AG13" i="5"/>
  <c r="AG9" i="5"/>
  <c r="AG5" i="5"/>
  <c r="AG28" i="5"/>
  <c r="AG24" i="5"/>
  <c r="AG20" i="5"/>
  <c r="AG16" i="5"/>
  <c r="AG12" i="5"/>
  <c r="AG8" i="5"/>
  <c r="AG4" i="5"/>
  <c r="AG27" i="5"/>
  <c r="AG23" i="5"/>
  <c r="AG19" i="5"/>
  <c r="AG15" i="5"/>
  <c r="AG11" i="5"/>
  <c r="AG7" i="5"/>
  <c r="AG18" i="5"/>
  <c r="AG14" i="5"/>
  <c r="AG10" i="5"/>
  <c r="AG6" i="5"/>
  <c r="AG26" i="5"/>
  <c r="AG22" i="5"/>
  <c r="Y25" i="5"/>
  <c r="Y21" i="5"/>
  <c r="Y17" i="5"/>
  <c r="Y13" i="5"/>
  <c r="Y9" i="5"/>
  <c r="Y5" i="5"/>
  <c r="Y28" i="5"/>
  <c r="Y24" i="5"/>
  <c r="Y20" i="5"/>
  <c r="Y16" i="5"/>
  <c r="Y12" i="5"/>
  <c r="Y8" i="5"/>
  <c r="Y4" i="5"/>
  <c r="Y27" i="5"/>
  <c r="Y23" i="5"/>
  <c r="Y19" i="5"/>
  <c r="Y15" i="5"/>
  <c r="Y11" i="5"/>
  <c r="Y7" i="5"/>
  <c r="Y22" i="5"/>
  <c r="Y6" i="5"/>
  <c r="Y18" i="5"/>
  <c r="Y14" i="5"/>
  <c r="Y10" i="5"/>
  <c r="Y26" i="5"/>
  <c r="Q28" i="5"/>
  <c r="Q24" i="5"/>
  <c r="Q20" i="5"/>
  <c r="Q16" i="5"/>
  <c r="Q27" i="5"/>
  <c r="Q23" i="5"/>
  <c r="Q19" i="5"/>
  <c r="Q15" i="5"/>
  <c r="Q21" i="5"/>
  <c r="Q13" i="5"/>
  <c r="Q9" i="5"/>
  <c r="Q5" i="5"/>
  <c r="Q26" i="5"/>
  <c r="Q18" i="5"/>
  <c r="Q12" i="5"/>
  <c r="Q8" i="5"/>
  <c r="Q4" i="5"/>
  <c r="Q17" i="5"/>
  <c r="Q7" i="5"/>
  <c r="Q14" i="5"/>
  <c r="Q6" i="5"/>
  <c r="Q25" i="5"/>
  <c r="Q22" i="5"/>
  <c r="Q11" i="5"/>
  <c r="Q10" i="5"/>
  <c r="I25" i="5"/>
  <c r="I21" i="5"/>
  <c r="I17" i="5"/>
  <c r="I13" i="5"/>
  <c r="I9" i="5"/>
  <c r="I5" i="5"/>
  <c r="I28" i="5"/>
  <c r="I24" i="5"/>
  <c r="I20" i="5"/>
  <c r="I16" i="5"/>
  <c r="I12" i="5"/>
  <c r="I8" i="5"/>
  <c r="I4" i="5"/>
  <c r="I27" i="5"/>
  <c r="I19" i="5"/>
  <c r="I11" i="5"/>
  <c r="I26" i="5"/>
  <c r="I18" i="5"/>
  <c r="I10" i="5"/>
  <c r="I23" i="5"/>
  <c r="I7" i="5"/>
  <c r="I22" i="5"/>
  <c r="I6" i="5"/>
  <c r="E8" i="1"/>
  <c r="E13" i="1"/>
  <c r="E18" i="1"/>
  <c r="E24" i="1"/>
  <c r="K7" i="1"/>
  <c r="K13" i="1"/>
  <c r="K18" i="1"/>
  <c r="K23" i="1"/>
  <c r="M4" i="1"/>
  <c r="M9" i="1"/>
  <c r="M14" i="1"/>
  <c r="M20" i="1"/>
  <c r="M25" i="1"/>
  <c r="S9" i="1"/>
  <c r="S14" i="1"/>
  <c r="S19" i="1"/>
  <c r="S25" i="1"/>
  <c r="U5" i="1"/>
  <c r="U10" i="1"/>
  <c r="U16" i="1"/>
  <c r="U21" i="1"/>
  <c r="U26" i="1"/>
  <c r="AA7" i="1"/>
  <c r="AA15" i="1"/>
  <c r="AA23" i="1"/>
  <c r="AC6" i="1"/>
  <c r="AC14" i="1"/>
  <c r="AC22" i="1"/>
  <c r="AI11" i="1"/>
  <c r="AI19" i="1"/>
  <c r="AI27" i="1"/>
  <c r="AK18" i="1"/>
  <c r="AK26" i="1"/>
  <c r="C7" i="6"/>
  <c r="C15" i="6"/>
  <c r="C23" i="6"/>
  <c r="G5" i="6"/>
  <c r="G13" i="6"/>
  <c r="G21" i="6"/>
  <c r="I4" i="6"/>
  <c r="I12" i="6"/>
  <c r="I20" i="6"/>
  <c r="I28" i="6"/>
  <c r="O9" i="6"/>
  <c r="O17" i="6"/>
  <c r="O25" i="6"/>
  <c r="Q8" i="6"/>
  <c r="Q16" i="6"/>
  <c r="Q24" i="6"/>
  <c r="W5" i="6"/>
  <c r="W13" i="6"/>
  <c r="W21" i="6"/>
  <c r="Y4" i="6"/>
  <c r="Y12" i="6"/>
  <c r="Y20" i="6"/>
  <c r="Y28" i="6"/>
  <c r="AC10" i="6"/>
  <c r="AC18" i="6"/>
  <c r="AC26" i="6"/>
  <c r="AE9" i="6"/>
  <c r="AE17" i="6"/>
  <c r="AE25" i="6"/>
  <c r="AG8" i="6"/>
  <c r="AG16" i="6"/>
  <c r="AG24" i="6"/>
  <c r="AK10" i="6"/>
  <c r="AK21" i="6"/>
  <c r="AM7" i="6"/>
  <c r="AM17" i="6"/>
  <c r="AM28" i="6"/>
  <c r="AO14" i="6"/>
  <c r="AO24" i="6"/>
  <c r="AS6" i="6"/>
  <c r="AS17" i="6"/>
  <c r="AS28" i="6"/>
  <c r="G13" i="2"/>
  <c r="G24" i="2"/>
  <c r="I9" i="2"/>
  <c r="I21" i="2"/>
  <c r="O10" i="2"/>
  <c r="O26" i="2"/>
  <c r="Q17" i="2"/>
  <c r="W6" i="2"/>
  <c r="W22" i="2"/>
  <c r="Y13" i="2"/>
  <c r="AE18" i="2"/>
  <c r="AG9" i="2"/>
  <c r="AG25" i="2"/>
  <c r="AM14" i="2"/>
  <c r="AO5" i="2"/>
  <c r="AO21" i="2"/>
  <c r="AU10" i="2"/>
  <c r="AU26" i="2"/>
  <c r="AW17" i="2"/>
  <c r="AY8" i="2"/>
  <c r="AY24" i="2"/>
  <c r="BC6" i="2"/>
  <c r="BC22" i="2"/>
  <c r="BE13" i="2"/>
  <c r="BG4" i="2"/>
  <c r="BG20" i="2"/>
  <c r="BI11" i="2"/>
  <c r="BI27" i="2"/>
  <c r="BK18" i="2"/>
  <c r="BM9" i="2"/>
  <c r="BM26" i="2"/>
  <c r="C18" i="3"/>
  <c r="G11" i="3"/>
  <c r="I15" i="3"/>
  <c r="K22" i="3"/>
  <c r="O4" i="3"/>
  <c r="Q11" i="3"/>
  <c r="S18" i="3"/>
  <c r="Y7" i="3"/>
  <c r="AA14" i="3"/>
  <c r="AG5" i="3"/>
  <c r="AI22" i="3"/>
  <c r="AM15" i="3"/>
  <c r="AQ10" i="3"/>
  <c r="K13" i="4"/>
  <c r="O27" i="4"/>
  <c r="AA5" i="4"/>
  <c r="AG12" i="4"/>
  <c r="I15" i="5"/>
  <c r="W23" i="5"/>
  <c r="BA25" i="2"/>
  <c r="BA21" i="2"/>
  <c r="BA17" i="2"/>
  <c r="BA13" i="2"/>
  <c r="BA9" i="2"/>
  <c r="BA5" i="2"/>
  <c r="BA28" i="2"/>
  <c r="BA24" i="2"/>
  <c r="BA20" i="2"/>
  <c r="BA16" i="2"/>
  <c r="BA12" i="2"/>
  <c r="BA8" i="2"/>
  <c r="BA4" i="2"/>
  <c r="AS25" i="2"/>
  <c r="AS21" i="2"/>
  <c r="AS17" i="2"/>
  <c r="AS13" i="2"/>
  <c r="AS9" i="2"/>
  <c r="AS5" i="2"/>
  <c r="AS28" i="2"/>
  <c r="AS24" i="2"/>
  <c r="AS20" i="2"/>
  <c r="AS16" i="2"/>
  <c r="AS12" i="2"/>
  <c r="AS8" i="2"/>
  <c r="AS4" i="2"/>
  <c r="AK25" i="2"/>
  <c r="AK21" i="2"/>
  <c r="AK17" i="2"/>
  <c r="AK13" i="2"/>
  <c r="AK9" i="2"/>
  <c r="AK5" i="2"/>
  <c r="AK28" i="2"/>
  <c r="AK24" i="2"/>
  <c r="AK20" i="2"/>
  <c r="AK16" i="2"/>
  <c r="AK12" i="2"/>
  <c r="AK8" i="2"/>
  <c r="AK4" i="2"/>
  <c r="AC25" i="2"/>
  <c r="AC21" i="2"/>
  <c r="AC17" i="2"/>
  <c r="AC13" i="2"/>
  <c r="AC9" i="2"/>
  <c r="AC5" i="2"/>
  <c r="AC28" i="2"/>
  <c r="AC24" i="2"/>
  <c r="AC20" i="2"/>
  <c r="AC16" i="2"/>
  <c r="AC12" i="2"/>
  <c r="AC8" i="2"/>
  <c r="AC4" i="2"/>
  <c r="U25" i="2"/>
  <c r="U21" i="2"/>
  <c r="U17" i="2"/>
  <c r="U13" i="2"/>
  <c r="U9" i="2"/>
  <c r="U5" i="2"/>
  <c r="U28" i="2"/>
  <c r="U24" i="2"/>
  <c r="U20" i="2"/>
  <c r="U16" i="2"/>
  <c r="U12" i="2"/>
  <c r="U8" i="2"/>
  <c r="U4" i="2"/>
  <c r="M25" i="2"/>
  <c r="M21" i="2"/>
  <c r="M17" i="2"/>
  <c r="M13" i="2"/>
  <c r="M9" i="2"/>
  <c r="M5" i="2"/>
  <c r="M28" i="2"/>
  <c r="M24" i="2"/>
  <c r="M20" i="2"/>
  <c r="M16" i="2"/>
  <c r="M12" i="2"/>
  <c r="M8" i="2"/>
  <c r="M4" i="2"/>
  <c r="E28" i="2"/>
  <c r="E24" i="2"/>
  <c r="E20" i="2"/>
  <c r="E16" i="2"/>
  <c r="E12" i="2"/>
  <c r="E8" i="2"/>
  <c r="E4" i="2"/>
  <c r="AK26" i="3"/>
  <c r="AK22" i="3"/>
  <c r="AK18" i="3"/>
  <c r="AK14" i="3"/>
  <c r="AK10" i="3"/>
  <c r="AK6" i="3"/>
  <c r="AK27" i="3"/>
  <c r="AK21" i="3"/>
  <c r="AK16" i="3"/>
  <c r="AK11" i="3"/>
  <c r="AK5" i="3"/>
  <c r="AK25" i="3"/>
  <c r="AK20" i="3"/>
  <c r="AK15" i="3"/>
  <c r="AK9" i="3"/>
  <c r="AK4" i="3"/>
  <c r="AK24" i="3"/>
  <c r="AK13" i="3"/>
  <c r="AK23" i="3"/>
  <c r="AK12" i="3"/>
  <c r="AC27" i="3"/>
  <c r="AC23" i="3"/>
  <c r="AC19" i="3"/>
  <c r="AC15" i="3"/>
  <c r="AC11" i="3"/>
  <c r="AC7" i="3"/>
  <c r="AC26" i="3"/>
  <c r="AC22" i="3"/>
  <c r="AC18" i="3"/>
  <c r="AC14" i="3"/>
  <c r="AC10" i="3"/>
  <c r="AC6" i="3"/>
  <c r="AC25" i="3"/>
  <c r="AC17" i="3"/>
  <c r="AC9" i="3"/>
  <c r="AC24" i="3"/>
  <c r="AC16" i="3"/>
  <c r="AC8" i="3"/>
  <c r="U27" i="3"/>
  <c r="U23" i="3"/>
  <c r="U19" i="3"/>
  <c r="U15" i="3"/>
  <c r="U11" i="3"/>
  <c r="U7" i="3"/>
  <c r="U26" i="3"/>
  <c r="U22" i="3"/>
  <c r="U18" i="3"/>
  <c r="U14" i="3"/>
  <c r="U10" i="3"/>
  <c r="U6" i="3"/>
  <c r="U21" i="3"/>
  <c r="U13" i="3"/>
  <c r="U5" i="3"/>
  <c r="U28" i="3"/>
  <c r="U20" i="3"/>
  <c r="U12" i="3"/>
  <c r="U4" i="3"/>
  <c r="M27" i="3"/>
  <c r="M23" i="3"/>
  <c r="M19" i="3"/>
  <c r="M15" i="3"/>
  <c r="M11" i="3"/>
  <c r="M7" i="3"/>
  <c r="M26" i="3"/>
  <c r="M22" i="3"/>
  <c r="M18" i="3"/>
  <c r="M14" i="3"/>
  <c r="M10" i="3"/>
  <c r="M6" i="3"/>
  <c r="M25" i="3"/>
  <c r="M17" i="3"/>
  <c r="M9" i="3"/>
  <c r="M24" i="3"/>
  <c r="M16" i="3"/>
  <c r="M8" i="3"/>
  <c r="E26" i="3"/>
  <c r="E22" i="3"/>
  <c r="E18" i="3"/>
  <c r="E14" i="3"/>
  <c r="E10" i="3"/>
  <c r="E6" i="3"/>
  <c r="E28" i="3"/>
  <c r="E23" i="3"/>
  <c r="E17" i="3"/>
  <c r="E12" i="3"/>
  <c r="E7" i="3"/>
  <c r="E27" i="3"/>
  <c r="E21" i="3"/>
  <c r="E16" i="3"/>
  <c r="E11" i="3"/>
  <c r="E5" i="3"/>
  <c r="AB30" i="4"/>
  <c r="AB32" i="4" s="1"/>
  <c r="AC31" i="4" s="1"/>
  <c r="AC27" i="4"/>
  <c r="AC23" i="4"/>
  <c r="AC19" i="4"/>
  <c r="AC15" i="4"/>
  <c r="AC11" i="4"/>
  <c r="AC26" i="4"/>
  <c r="AC21" i="4"/>
  <c r="AC16" i="4"/>
  <c r="AC10" i="4"/>
  <c r="AC6" i="4"/>
  <c r="AC25" i="4"/>
  <c r="AC20" i="4"/>
  <c r="AC14" i="4"/>
  <c r="AC9" i="4"/>
  <c r="AC5" i="4"/>
  <c r="AC18" i="4"/>
  <c r="AC8" i="4"/>
  <c r="AC28" i="4"/>
  <c r="AC17" i="4"/>
  <c r="AC7" i="4"/>
  <c r="AC24" i="4"/>
  <c r="AC4" i="4"/>
  <c r="AC22" i="4"/>
  <c r="T30" i="4"/>
  <c r="T32" i="4" s="1"/>
  <c r="U31" i="4" s="1"/>
  <c r="U26" i="4"/>
  <c r="U22" i="4"/>
  <c r="U18" i="4"/>
  <c r="U14" i="4"/>
  <c r="U10" i="4"/>
  <c r="U6" i="4"/>
  <c r="U25" i="4"/>
  <c r="U21" i="4"/>
  <c r="U17" i="4"/>
  <c r="U13" i="4"/>
  <c r="U9" i="4"/>
  <c r="U5" i="4"/>
  <c r="U28" i="4"/>
  <c r="U20" i="4"/>
  <c r="U12" i="4"/>
  <c r="U4" i="4"/>
  <c r="U27" i="4"/>
  <c r="U19" i="4"/>
  <c r="U11" i="4"/>
  <c r="U24" i="4"/>
  <c r="U8" i="4"/>
  <c r="U23" i="4"/>
  <c r="U7" i="4"/>
  <c r="M26" i="4"/>
  <c r="M22" i="4"/>
  <c r="M18" i="4"/>
  <c r="M14" i="4"/>
  <c r="M10" i="4"/>
  <c r="M6" i="4"/>
  <c r="M25" i="4"/>
  <c r="M21" i="4"/>
  <c r="M17" i="4"/>
  <c r="M13" i="4"/>
  <c r="M9" i="4"/>
  <c r="M5" i="4"/>
  <c r="M24" i="4"/>
  <c r="M16" i="4"/>
  <c r="M8" i="4"/>
  <c r="M23" i="4"/>
  <c r="M15" i="4"/>
  <c r="M7" i="4"/>
  <c r="M28" i="4"/>
  <c r="M12" i="4"/>
  <c r="M27" i="4"/>
  <c r="M11" i="4"/>
  <c r="E26" i="4"/>
  <c r="E22" i="4"/>
  <c r="E18" i="4"/>
  <c r="E14" i="4"/>
  <c r="E10" i="4"/>
  <c r="E6" i="4"/>
  <c r="E25" i="4"/>
  <c r="E21" i="4"/>
  <c r="E17" i="4"/>
  <c r="E13" i="4"/>
  <c r="E9" i="4"/>
  <c r="E5" i="4"/>
  <c r="E28" i="4"/>
  <c r="E20" i="4"/>
  <c r="E12" i="4"/>
  <c r="E4" i="4"/>
  <c r="E27" i="4"/>
  <c r="E19" i="4"/>
  <c r="E11" i="4"/>
  <c r="E16" i="4"/>
  <c r="E15" i="4"/>
  <c r="AK27" i="5"/>
  <c r="AK23" i="5"/>
  <c r="AK19" i="5"/>
  <c r="AK15" i="5"/>
  <c r="AK11" i="5"/>
  <c r="AK7" i="5"/>
  <c r="AK26" i="5"/>
  <c r="AK22" i="5"/>
  <c r="AK18" i="5"/>
  <c r="AK14" i="5"/>
  <c r="AK10" i="5"/>
  <c r="AK6" i="5"/>
  <c r="AK25" i="5"/>
  <c r="AK21" i="5"/>
  <c r="AK17" i="5"/>
  <c r="AK13" i="5"/>
  <c r="AK9" i="5"/>
  <c r="AK5" i="5"/>
  <c r="AK16" i="5"/>
  <c r="AK28" i="5"/>
  <c r="AK12" i="5"/>
  <c r="AK24" i="5"/>
  <c r="AK20" i="5"/>
  <c r="AK8" i="5"/>
  <c r="AK4" i="5"/>
  <c r="AC27" i="5"/>
  <c r="AC23" i="5"/>
  <c r="AC19" i="5"/>
  <c r="AC15" i="5"/>
  <c r="AC11" i="5"/>
  <c r="AC7" i="5"/>
  <c r="AC26" i="5"/>
  <c r="AC22" i="5"/>
  <c r="AC18" i="5"/>
  <c r="AC14" i="5"/>
  <c r="AC10" i="5"/>
  <c r="AC6" i="5"/>
  <c r="AC25" i="5"/>
  <c r="AC21" i="5"/>
  <c r="AC17" i="5"/>
  <c r="AC13" i="5"/>
  <c r="AC9" i="5"/>
  <c r="AC5" i="5"/>
  <c r="AC20" i="5"/>
  <c r="AC4" i="5"/>
  <c r="AC16" i="5"/>
  <c r="AC28" i="5"/>
  <c r="AC24" i="5"/>
  <c r="AC12" i="5"/>
  <c r="AC8" i="5"/>
  <c r="T30" i="5"/>
  <c r="T32" i="5" s="1"/>
  <c r="U31" i="5" s="1"/>
  <c r="U27" i="5"/>
  <c r="U23" i="5"/>
  <c r="U19" i="5"/>
  <c r="U15" i="5"/>
  <c r="U11" i="5"/>
  <c r="U7" i="5"/>
  <c r="U26" i="5"/>
  <c r="U22" i="5"/>
  <c r="U18" i="5"/>
  <c r="U14" i="5"/>
  <c r="U10" i="5"/>
  <c r="U6" i="5"/>
  <c r="U25" i="5"/>
  <c r="U21" i="5"/>
  <c r="U17" i="5"/>
  <c r="U13" i="5"/>
  <c r="U9" i="5"/>
  <c r="U5" i="5"/>
  <c r="U24" i="5"/>
  <c r="U8" i="5"/>
  <c r="U20" i="5"/>
  <c r="U4" i="5"/>
  <c r="U28" i="5"/>
  <c r="U16" i="5"/>
  <c r="U12" i="5"/>
  <c r="E27" i="5"/>
  <c r="E23" i="5"/>
  <c r="E19" i="5"/>
  <c r="E15" i="5"/>
  <c r="E11" i="5"/>
  <c r="E7" i="5"/>
  <c r="E26" i="5"/>
  <c r="E22" i="5"/>
  <c r="E18" i="5"/>
  <c r="E14" i="5"/>
  <c r="E10" i="5"/>
  <c r="E6" i="5"/>
  <c r="E21" i="5"/>
  <c r="E13" i="5"/>
  <c r="E5" i="5"/>
  <c r="E28" i="5"/>
  <c r="E20" i="5"/>
  <c r="E12" i="5"/>
  <c r="E4" i="5"/>
  <c r="E25" i="5"/>
  <c r="E9" i="5"/>
  <c r="E24" i="5"/>
  <c r="E8" i="5"/>
  <c r="E17" i="5"/>
  <c r="E16" i="5"/>
  <c r="E7" i="2"/>
  <c r="E13" i="2"/>
  <c r="E18" i="2"/>
  <c r="E23" i="2"/>
  <c r="M6" i="2"/>
  <c r="M14" i="2"/>
  <c r="M22" i="2"/>
  <c r="U10" i="2"/>
  <c r="U18" i="2"/>
  <c r="U26" i="2"/>
  <c r="AC6" i="2"/>
  <c r="AC14" i="2"/>
  <c r="AC22" i="2"/>
  <c r="AK10" i="2"/>
  <c r="AK18" i="2"/>
  <c r="AK26" i="2"/>
  <c r="AS6" i="2"/>
  <c r="AS14" i="2"/>
  <c r="AS22" i="2"/>
  <c r="BA10" i="2"/>
  <c r="BA18" i="2"/>
  <c r="BA26" i="2"/>
  <c r="E8" i="3"/>
  <c r="E19" i="3"/>
  <c r="M4" i="3"/>
  <c r="M20" i="3"/>
  <c r="U16" i="3"/>
  <c r="AC12" i="3"/>
  <c r="AC28" i="3"/>
  <c r="AK7" i="3"/>
  <c r="AK28" i="3"/>
  <c r="E7" i="4"/>
  <c r="E9" i="2"/>
  <c r="E14" i="2"/>
  <c r="E19" i="2"/>
  <c r="E25" i="2"/>
  <c r="M7" i="2"/>
  <c r="M15" i="2"/>
  <c r="M23" i="2"/>
  <c r="U11" i="2"/>
  <c r="U19" i="2"/>
  <c r="U27" i="2"/>
  <c r="AC7" i="2"/>
  <c r="AC15" i="2"/>
  <c r="AC23" i="2"/>
  <c r="AK11" i="2"/>
  <c r="AK19" i="2"/>
  <c r="AK27" i="2"/>
  <c r="AS7" i="2"/>
  <c r="AS15" i="2"/>
  <c r="AS23" i="2"/>
  <c r="BA11" i="2"/>
  <c r="BA19" i="2"/>
  <c r="BA27" i="2"/>
  <c r="E9" i="3"/>
  <c r="E20" i="3"/>
  <c r="M5" i="3"/>
  <c r="M21" i="3"/>
  <c r="U17" i="3"/>
  <c r="AC13" i="3"/>
  <c r="AK8" i="3"/>
  <c r="E8" i="4"/>
  <c r="M4" i="4"/>
  <c r="I30" i="5"/>
  <c r="I32" i="5" s="1"/>
  <c r="AQ30" i="3"/>
  <c r="AQ31" i="3"/>
  <c r="AD30" i="3"/>
  <c r="AD32" i="3" s="1"/>
  <c r="R32" i="2"/>
  <c r="S31" i="2" s="1"/>
  <c r="AL30" i="2"/>
  <c r="AW30" i="2"/>
  <c r="AW32" i="2" s="1"/>
  <c r="V32" i="6"/>
  <c r="W31" i="6" s="1"/>
  <c r="B30" i="6"/>
  <c r="B30" i="4"/>
  <c r="N32" i="5"/>
  <c r="O31" i="5" s="1"/>
  <c r="N30" i="6"/>
  <c r="E30" i="2"/>
  <c r="E32" i="2" s="1"/>
  <c r="J32" i="4"/>
  <c r="K31" i="4" s="1"/>
  <c r="AD32" i="5"/>
  <c r="AE31" i="5" s="1"/>
  <c r="I30" i="2"/>
  <c r="I32" i="2" s="1"/>
  <c r="P32" i="1"/>
  <c r="Q30" i="1" s="1"/>
  <c r="AT31" i="6"/>
  <c r="BI31" i="2"/>
  <c r="BI32" i="2" s="1"/>
  <c r="V30" i="3"/>
  <c r="AR31" i="3"/>
  <c r="AN32" i="5"/>
  <c r="AO31" i="5" s="1"/>
  <c r="AC30" i="5"/>
  <c r="AC32" i="5" s="1"/>
  <c r="AH30" i="1"/>
  <c r="AJ32" i="5"/>
  <c r="AK31" i="5" s="1"/>
  <c r="Z30" i="5"/>
  <c r="R32" i="5"/>
  <c r="S31" i="5" s="1"/>
  <c r="J30" i="5"/>
  <c r="B32" i="5"/>
  <c r="C31" i="5" s="1"/>
  <c r="AF32" i="4"/>
  <c r="AG31" i="4" s="1"/>
  <c r="AP31" i="5"/>
  <c r="AG30" i="5"/>
  <c r="AG32" i="5" s="1"/>
  <c r="Y30" i="5"/>
  <c r="Y32" i="5" s="1"/>
  <c r="Q30" i="5"/>
  <c r="Q32" i="5" s="1"/>
  <c r="AE30" i="4"/>
  <c r="AE32" i="4" s="1"/>
  <c r="AA30" i="4"/>
  <c r="AA32" i="4" s="1"/>
  <c r="W30" i="4"/>
  <c r="W32" i="4" s="1"/>
  <c r="S30" i="4"/>
  <c r="S32" i="4" s="1"/>
  <c r="D32" i="1"/>
  <c r="E31" i="1" s="1"/>
  <c r="AN31" i="1"/>
  <c r="AT12" i="6"/>
  <c r="AT13" i="6"/>
  <c r="BN12" i="2"/>
  <c r="BN13" i="2"/>
  <c r="AP12" i="5"/>
  <c r="AP13" i="5"/>
  <c r="AK30" i="3" l="1"/>
  <c r="AK32" i="3" s="1"/>
  <c r="Y31" i="3"/>
  <c r="Y32" i="3" s="1"/>
  <c r="I30" i="3"/>
  <c r="I32" i="3" s="1"/>
  <c r="K30" i="3"/>
  <c r="K32" i="3" s="1"/>
  <c r="AK30" i="2"/>
  <c r="AK32" i="2" s="1"/>
  <c r="P32" i="2"/>
  <c r="Q31" i="2" s="1"/>
  <c r="C30" i="2"/>
  <c r="C32" i="2" s="1"/>
  <c r="Y30" i="2"/>
  <c r="Y32" i="2" s="1"/>
  <c r="AC30" i="2"/>
  <c r="AC32" i="2" s="1"/>
  <c r="M30" i="6"/>
  <c r="M32" i="6" s="1"/>
  <c r="AG30" i="6"/>
  <c r="AG32" i="6" s="1"/>
  <c r="Y30" i="6"/>
  <c r="Y32" i="6" s="1"/>
  <c r="U31" i="3"/>
  <c r="U32" i="3" s="1"/>
  <c r="BA30" i="2"/>
  <c r="BA32" i="2" s="1"/>
  <c r="AS31" i="2"/>
  <c r="AS32" i="2" s="1"/>
  <c r="AQ30" i="2"/>
  <c r="AQ32" i="2" s="1"/>
  <c r="M31" i="2"/>
  <c r="M32" i="2" s="1"/>
  <c r="U30" i="6"/>
  <c r="U32" i="6" s="1"/>
  <c r="AG30" i="2"/>
  <c r="AG32" i="2" s="1"/>
  <c r="AI30" i="3"/>
  <c r="AI32" i="3" s="1"/>
  <c r="U30" i="2"/>
  <c r="U32" i="2" s="1"/>
  <c r="E30" i="3"/>
  <c r="E32" i="3" s="1"/>
  <c r="AO30" i="6"/>
  <c r="AO32" i="6" s="1"/>
  <c r="AC31" i="3"/>
  <c r="AC32" i="3" s="1"/>
  <c r="AA30" i="2"/>
  <c r="AA32" i="2" s="1"/>
  <c r="W30" i="2"/>
  <c r="W32" i="2" s="1"/>
  <c r="AE30" i="2"/>
  <c r="AE32" i="2" s="1"/>
  <c r="AU30" i="2"/>
  <c r="AU32" i="2" s="1"/>
  <c r="AO30" i="5"/>
  <c r="AO32" i="5" s="1"/>
  <c r="AP28" i="5"/>
  <c r="AQ20" i="5" s="1"/>
  <c r="U30" i="5"/>
  <c r="U32" i="5" s="1"/>
  <c r="AM31" i="3"/>
  <c r="AM32" i="3" s="1"/>
  <c r="AE30" i="3"/>
  <c r="AE31" i="3"/>
  <c r="AA31" i="3"/>
  <c r="AA32" i="3" s="1"/>
  <c r="M31" i="3"/>
  <c r="M32" i="3" s="1"/>
  <c r="C30" i="3"/>
  <c r="C32" i="3" s="1"/>
  <c r="BK30" i="2"/>
  <c r="BK32" i="2" s="1"/>
  <c r="AI30" i="2"/>
  <c r="AI32" i="2" s="1"/>
  <c r="BN28" i="2"/>
  <c r="BO22" i="2" s="1"/>
  <c r="K30" i="2"/>
  <c r="K32" i="2" s="1"/>
  <c r="AS30" i="6"/>
  <c r="AS32" i="6" s="1"/>
  <c r="Q30" i="6"/>
  <c r="Q32" i="6" s="1"/>
  <c r="K30" i="6"/>
  <c r="K32" i="6" s="1"/>
  <c r="I30" i="6"/>
  <c r="I32" i="6" s="1"/>
  <c r="AT28" i="6"/>
  <c r="AU23" i="6" s="1"/>
  <c r="AM30" i="1"/>
  <c r="AM32" i="1" s="1"/>
  <c r="AC30" i="6"/>
  <c r="AC32" i="6" s="1"/>
  <c r="AK30" i="5"/>
  <c r="AK32" i="5" s="1"/>
  <c r="Q30" i="3"/>
  <c r="Q32" i="3" s="1"/>
  <c r="AY30" i="2"/>
  <c r="AY32" i="2" s="1"/>
  <c r="W30" i="5"/>
  <c r="W32" i="5" s="1"/>
  <c r="BE31" i="2"/>
  <c r="BE32" i="2" s="1"/>
  <c r="AQ30" i="6"/>
  <c r="AQ32" i="6" s="1"/>
  <c r="BG30" i="2"/>
  <c r="BG32" i="2" s="1"/>
  <c r="Q31" i="1"/>
  <c r="Q32" i="1" s="1"/>
  <c r="AM30" i="5"/>
  <c r="AM32" i="5" s="1"/>
  <c r="AA30" i="6"/>
  <c r="AA32" i="6" s="1"/>
  <c r="O30" i="3"/>
  <c r="O32" i="3" s="1"/>
  <c r="AO30" i="3"/>
  <c r="AO32" i="3" s="1"/>
  <c r="AE30" i="5"/>
  <c r="AE32" i="5" s="1"/>
  <c r="Y30" i="4"/>
  <c r="Y32" i="4" s="1"/>
  <c r="K30" i="4"/>
  <c r="K32" i="4" s="1"/>
  <c r="O30" i="4"/>
  <c r="O32" i="4" s="1"/>
  <c r="AG30" i="4"/>
  <c r="AG32" i="4" s="1"/>
  <c r="I30" i="4"/>
  <c r="I32" i="4" s="1"/>
  <c r="AQ32" i="3"/>
  <c r="AG30" i="3"/>
  <c r="AG32" i="3" s="1"/>
  <c r="S30" i="3"/>
  <c r="S32" i="3" s="1"/>
  <c r="G30" i="3"/>
  <c r="G32" i="3" s="1"/>
  <c r="AL32" i="2"/>
  <c r="AM31" i="2" s="1"/>
  <c r="G30" i="2"/>
  <c r="G32" i="2" s="1"/>
  <c r="S30" i="2"/>
  <c r="S32" i="2" s="1"/>
  <c r="BM30" i="2"/>
  <c r="BM32" i="2" s="1"/>
  <c r="G30" i="6"/>
  <c r="G32" i="6" s="1"/>
  <c r="E30" i="6"/>
  <c r="E32" i="6" s="1"/>
  <c r="S30" i="6"/>
  <c r="S32" i="6" s="1"/>
  <c r="AI30" i="6"/>
  <c r="AI32" i="6" s="1"/>
  <c r="AE30" i="6"/>
  <c r="AE32" i="6" s="1"/>
  <c r="AK30" i="6"/>
  <c r="AK32" i="6" s="1"/>
  <c r="W30" i="6"/>
  <c r="W32" i="6" s="1"/>
  <c r="AM30" i="6"/>
  <c r="AM32" i="6" s="1"/>
  <c r="AE30" i="1"/>
  <c r="AE32" i="1" s="1"/>
  <c r="W30" i="1"/>
  <c r="W32" i="1" s="1"/>
  <c r="C30" i="5"/>
  <c r="C32" i="5" s="1"/>
  <c r="B32" i="4"/>
  <c r="C31" i="4" s="1"/>
  <c r="B32" i="6"/>
  <c r="C31" i="6" s="1"/>
  <c r="G30" i="1"/>
  <c r="G32" i="1" s="1"/>
  <c r="S30" i="1"/>
  <c r="S32" i="1" s="1"/>
  <c r="U30" i="1"/>
  <c r="U32" i="1" s="1"/>
  <c r="O30" i="1"/>
  <c r="O32" i="1" s="1"/>
  <c r="AA30" i="1"/>
  <c r="AA32" i="1" s="1"/>
  <c r="M30" i="1"/>
  <c r="M32" i="1" s="1"/>
  <c r="Z32" i="5"/>
  <c r="AA31" i="5" s="1"/>
  <c r="Y30" i="1"/>
  <c r="Y32" i="1" s="1"/>
  <c r="J32" i="5"/>
  <c r="K31" i="5" s="1"/>
  <c r="M30" i="4"/>
  <c r="M32" i="4" s="1"/>
  <c r="U30" i="4"/>
  <c r="U32" i="4" s="1"/>
  <c r="C30" i="1"/>
  <c r="C32" i="1" s="1"/>
  <c r="AC30" i="1"/>
  <c r="AC32" i="1" s="1"/>
  <c r="G30" i="5"/>
  <c r="G32" i="5" s="1"/>
  <c r="AG30" i="1"/>
  <c r="AG32" i="1" s="1"/>
  <c r="I30" i="1"/>
  <c r="I32" i="1" s="1"/>
  <c r="O30" i="5"/>
  <c r="O32" i="5" s="1"/>
  <c r="N32" i="6"/>
  <c r="O31" i="6" s="1"/>
  <c r="E30" i="1"/>
  <c r="E32" i="1" s="1"/>
  <c r="S30" i="5"/>
  <c r="S32" i="5" s="1"/>
  <c r="E30" i="4"/>
  <c r="E32" i="4" s="1"/>
  <c r="AH32" i="1"/>
  <c r="AI31" i="1" s="1"/>
  <c r="G30" i="4"/>
  <c r="G32" i="4" s="1"/>
  <c r="AC30" i="4"/>
  <c r="AC32" i="4" s="1"/>
  <c r="V32" i="3"/>
  <c r="W31" i="3" s="1"/>
  <c r="K30" i="1"/>
  <c r="K32" i="1" s="1"/>
  <c r="BC30" i="2"/>
  <c r="BC32" i="2" s="1"/>
  <c r="AH13" i="4"/>
  <c r="AH12" i="4"/>
  <c r="AN13" i="1"/>
  <c r="AN12" i="1"/>
  <c r="AQ7" i="5" l="1"/>
  <c r="AE32" i="3"/>
  <c r="Q30" i="2"/>
  <c r="Q32" i="2" s="1"/>
  <c r="BO17" i="2"/>
  <c r="AQ4" i="5"/>
  <c r="AQ11" i="5"/>
  <c r="AQ22" i="5"/>
  <c r="AQ6" i="5"/>
  <c r="AQ13" i="5"/>
  <c r="AQ8" i="5"/>
  <c r="AQ25" i="5"/>
  <c r="AQ14" i="5"/>
  <c r="AQ16" i="5"/>
  <c r="AQ23" i="5"/>
  <c r="AQ26" i="5"/>
  <c r="AQ15" i="5"/>
  <c r="AQ27" i="5"/>
  <c r="AQ28" i="5"/>
  <c r="AQ9" i="5"/>
  <c r="AQ24" i="5"/>
  <c r="AQ10" i="5"/>
  <c r="AQ17" i="5"/>
  <c r="AQ18" i="5"/>
  <c r="AQ12" i="5"/>
  <c r="AQ21" i="5"/>
  <c r="AQ19" i="5"/>
  <c r="AQ5" i="5"/>
  <c r="BO23" i="2"/>
  <c r="BO8" i="2"/>
  <c r="BO28" i="2"/>
  <c r="BO24" i="2"/>
  <c r="BO7" i="2"/>
  <c r="BO20" i="2"/>
  <c r="BO26" i="2"/>
  <c r="BO4" i="2"/>
  <c r="BO9" i="2"/>
  <c r="BO16" i="2"/>
  <c r="BO15" i="2"/>
  <c r="BO19" i="2"/>
  <c r="BO10" i="2"/>
  <c r="BO13" i="2"/>
  <c r="BO27" i="2"/>
  <c r="BO12" i="2"/>
  <c r="BO5" i="2"/>
  <c r="BO14" i="2"/>
  <c r="BO25" i="2"/>
  <c r="BO21" i="2"/>
  <c r="BO18" i="2"/>
  <c r="BO11" i="2"/>
  <c r="BO6" i="2"/>
  <c r="AU21" i="6"/>
  <c r="AU16" i="6"/>
  <c r="AU4" i="6"/>
  <c r="AU19" i="6"/>
  <c r="AU26" i="6"/>
  <c r="AU28" i="6"/>
  <c r="AU6" i="6"/>
  <c r="AU17" i="6"/>
  <c r="AU10" i="6"/>
  <c r="AU12" i="6"/>
  <c r="AU11" i="6"/>
  <c r="AU24" i="6"/>
  <c r="AU15" i="6"/>
  <c r="AU25" i="6"/>
  <c r="AU13" i="6"/>
  <c r="AU20" i="6"/>
  <c r="AU22" i="6"/>
  <c r="AU14" i="6"/>
  <c r="AU27" i="6"/>
  <c r="AU5" i="6"/>
  <c r="AU7" i="6"/>
  <c r="AU9" i="6"/>
  <c r="AU18" i="6"/>
  <c r="AU8" i="6"/>
  <c r="C30" i="6"/>
  <c r="C32" i="6" s="1"/>
  <c r="K30" i="5"/>
  <c r="K32" i="5" s="1"/>
  <c r="W30" i="3"/>
  <c r="W32" i="3" s="1"/>
  <c r="AM30" i="2"/>
  <c r="AM32" i="2" s="1"/>
  <c r="C30" i="4"/>
  <c r="C32" i="4" s="1"/>
  <c r="AI30" i="1"/>
  <c r="AI32" i="1" s="1"/>
  <c r="O30" i="6"/>
  <c r="O32" i="6" s="1"/>
  <c r="AA30" i="5"/>
  <c r="AA32" i="5" s="1"/>
  <c r="AR12" i="3" l="1"/>
  <c r="AR13" i="3"/>
  <c r="AN5" i="1"/>
  <c r="AN6" i="1"/>
  <c r="AN7" i="1"/>
  <c r="AN8" i="1"/>
  <c r="AN9" i="1"/>
  <c r="AN10" i="1"/>
  <c r="AN11" i="1"/>
  <c r="BN5" i="2"/>
  <c r="BN6" i="2"/>
  <c r="BN7" i="2"/>
  <c r="BN8" i="2"/>
  <c r="BN9" i="2"/>
  <c r="BN10" i="2"/>
  <c r="BN11" i="2"/>
  <c r="AN4" i="1" l="1"/>
  <c r="AT5" i="6"/>
  <c r="AT6" i="6"/>
  <c r="AT7" i="6"/>
  <c r="AT8" i="6"/>
  <c r="AT9" i="6"/>
  <c r="AT10" i="6"/>
  <c r="AT11" i="6"/>
  <c r="AT4" i="6"/>
  <c r="BN4" i="2"/>
  <c r="BN30" i="2" s="1"/>
  <c r="AH5" i="4"/>
  <c r="AH6" i="4"/>
  <c r="AH7" i="4"/>
  <c r="AH8" i="4"/>
  <c r="AH9" i="4"/>
  <c r="AH10" i="4"/>
  <c r="AH11" i="4"/>
  <c r="AH4" i="4"/>
  <c r="AP5" i="5"/>
  <c r="AP6" i="5"/>
  <c r="AP7" i="5"/>
  <c r="AP8" i="5"/>
  <c r="AP9" i="5"/>
  <c r="AP10" i="5"/>
  <c r="AP11" i="5"/>
  <c r="AP4" i="5"/>
  <c r="AN28" i="1" l="1"/>
  <c r="AO4" i="1" s="1"/>
  <c r="AP30" i="5"/>
  <c r="AP32" i="5" s="1"/>
  <c r="AQ31" i="5" s="1"/>
  <c r="AH30" i="4"/>
  <c r="BN32" i="2"/>
  <c r="BO31" i="2" s="1"/>
  <c r="AO27" i="1" l="1"/>
  <c r="AO24" i="1"/>
  <c r="AO19" i="1"/>
  <c r="AO16" i="1"/>
  <c r="AO14" i="1"/>
  <c r="AO21" i="1"/>
  <c r="AO20" i="1"/>
  <c r="AO23" i="1"/>
  <c r="AO18" i="1"/>
  <c r="AO26" i="1"/>
  <c r="AO17" i="1"/>
  <c r="AO28" i="1"/>
  <c r="AO25" i="1"/>
  <c r="AO15" i="1"/>
  <c r="AO22" i="1"/>
  <c r="AO12" i="1"/>
  <c r="AO13" i="1"/>
  <c r="AO6" i="1"/>
  <c r="AO8" i="1"/>
  <c r="AO11" i="1"/>
  <c r="AO7" i="1"/>
  <c r="AO10" i="1"/>
  <c r="AO9" i="1"/>
  <c r="AO5" i="1"/>
  <c r="AN30" i="1"/>
  <c r="AN32" i="1" s="1"/>
  <c r="AO31" i="1" s="1"/>
  <c r="AQ30" i="5"/>
  <c r="AQ32" i="5" s="1"/>
  <c r="AH32" i="4"/>
  <c r="AI31" i="4" s="1"/>
  <c r="BO30" i="2"/>
  <c r="BO32" i="2" s="1"/>
  <c r="AT30" i="6"/>
  <c r="AR11" i="3"/>
  <c r="AI30" i="4" l="1"/>
  <c r="AI32" i="4" s="1"/>
  <c r="AO30" i="1"/>
  <c r="AO32" i="1" s="1"/>
  <c r="AT32" i="6"/>
  <c r="AU31" i="6" s="1"/>
  <c r="AR7" i="3"/>
  <c r="AR5" i="3"/>
  <c r="AR8" i="3"/>
  <c r="AR6" i="3"/>
  <c r="AR10" i="3"/>
  <c r="AR9" i="3"/>
  <c r="AU30" i="6" l="1"/>
  <c r="AU32" i="6" s="1"/>
  <c r="AR4" i="3"/>
  <c r="AR28" i="3" l="1"/>
  <c r="AR30" i="3" l="1"/>
  <c r="AR32" i="3" s="1"/>
  <c r="AS31" i="3" s="1"/>
  <c r="AS28" i="3"/>
  <c r="AS24" i="3"/>
  <c r="AS20" i="3"/>
  <c r="AS16" i="3"/>
  <c r="AS21" i="3"/>
  <c r="AS27" i="3"/>
  <c r="AS23" i="3"/>
  <c r="AS19" i="3"/>
  <c r="AS15" i="3"/>
  <c r="AS17" i="3"/>
  <c r="AS26" i="3"/>
  <c r="AS22" i="3"/>
  <c r="AS18" i="3"/>
  <c r="AS14" i="3"/>
  <c r="AS25" i="3"/>
  <c r="AS13" i="3"/>
  <c r="AS12" i="3"/>
  <c r="AS11" i="3"/>
  <c r="AS5" i="3"/>
  <c r="AS9" i="3"/>
  <c r="AS6" i="3"/>
  <c r="AS8" i="3"/>
  <c r="AS7" i="3"/>
  <c r="AS10" i="3"/>
  <c r="AS4" i="3"/>
  <c r="AS30" i="3" l="1"/>
  <c r="AS32" i="3" s="1"/>
</calcChain>
</file>

<file path=xl/sharedStrings.xml><?xml version="1.0" encoding="utf-8"?>
<sst xmlns="http://schemas.openxmlformats.org/spreadsheetml/2006/main" count="754" uniqueCount="174">
  <si>
    <t>1ª de Janeiro de 2020</t>
  </si>
  <si>
    <t>2ª de Janeiro de 2020</t>
  </si>
  <si>
    <t>1ª de Fevereiro de 2020</t>
  </si>
  <si>
    <t>2ª de Abril de 2020</t>
  </si>
  <si>
    <t>Competência</t>
  </si>
  <si>
    <r>
      <t xml:space="preserve">
</t>
    </r>
    <r>
      <rPr>
        <sz val="12"/>
        <color rgb="FF070F25"/>
        <rFont val="Times New Roman"/>
        <family val="1"/>
      </rPr>
      <t xml:space="preserve">2ª de Fevereiro de 2020
</t>
    </r>
  </si>
  <si>
    <r>
      <t xml:space="preserve">
</t>
    </r>
    <r>
      <rPr>
        <sz val="12"/>
        <color rgb="FF070F25"/>
        <rFont val="Times New Roman"/>
        <family val="1"/>
      </rPr>
      <t>1ª de Abril de 2020</t>
    </r>
  </si>
  <si>
    <r>
      <t xml:space="preserve">
</t>
    </r>
    <r>
      <rPr>
        <sz val="12"/>
        <color rgb="FF070F25"/>
        <rFont val="Times New Roman"/>
        <family val="1"/>
      </rPr>
      <t>2ª de Março de 2020</t>
    </r>
  </si>
  <si>
    <r>
      <t xml:space="preserve">
</t>
    </r>
    <r>
      <rPr>
        <sz val="12"/>
        <color rgb="FF070F25"/>
        <rFont val="Times New Roman"/>
        <family val="1"/>
      </rPr>
      <t xml:space="preserve">1ª de Março de 2020
</t>
    </r>
  </si>
  <si>
    <t>Total Geral</t>
  </si>
  <si>
    <t>Presencial</t>
  </si>
  <si>
    <t>Web</t>
  </si>
  <si>
    <t>% Mês</t>
  </si>
  <si>
    <t>Quantidade</t>
  </si>
  <si>
    <t>%</t>
  </si>
  <si>
    <t>Total Corede</t>
  </si>
  <si>
    <t xml:space="preserve">Distribuições Acumuladas em Encaminhamentos </t>
  </si>
  <si>
    <t xml:space="preserve">% </t>
  </si>
  <si>
    <t>Água Santa</t>
  </si>
  <si>
    <t>Barracão</t>
  </si>
  <si>
    <t>Cacique Doble</t>
  </si>
  <si>
    <t xml:space="preserve">Capão Bonito do Sul                           </t>
  </si>
  <si>
    <t xml:space="preserve">Caseiros                                                  </t>
  </si>
  <si>
    <t>Ibiaçá</t>
  </si>
  <si>
    <t>Ibiraiaras</t>
  </si>
  <si>
    <t>Lagoa Vermelha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</si>
  <si>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</si>
  <si>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</si>
  <si>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</si>
  <si>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</si>
  <si>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</si>
  <si>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</si>
  <si>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</si>
  <si>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</si>
  <si>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</si>
  <si>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</si>
  <si>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 xml:space="preserve">Vila Lângaro </t>
  </si>
  <si>
    <t>COREDE NORDESTE</t>
  </si>
  <si>
    <t>Aratiba</t>
  </si>
  <si>
    <t>Áurea</t>
  </si>
  <si>
    <t xml:space="preserve">Barão de Cotegipe                                    </t>
  </si>
  <si>
    <t>Barra do Rio Azul</t>
  </si>
  <si>
    <t xml:space="preserve">Benjamin Constant do Sul                    </t>
  </si>
  <si>
    <t xml:space="preserve">Campinas do Sul                                       </t>
  </si>
  <si>
    <t>Carlos Gomes</t>
  </si>
  <si>
    <t>Centenário</t>
  </si>
  <si>
    <t>Charrua</t>
  </si>
  <si>
    <t>Cruzaltense</t>
  </si>
  <si>
    <t>Entre Rios do Sul</t>
  </si>
  <si>
    <t>Erebango</t>
  </si>
  <si>
    <t>Erechim</t>
  </si>
  <si>
    <t>Erval Grande</t>
  </si>
  <si>
    <t>Estação</t>
  </si>
  <si>
    <t>Faxinalzinho</t>
  </si>
  <si>
    <t xml:space="preserve">Floriano Peixoto 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</si>
  <si>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</si>
  <si>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</si>
  <si>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</si>
  <si>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</si>
  <si>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</si>
  <si>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</si>
  <si>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</si>
  <si>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</si>
  <si>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</si>
  <si>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</si>
  <si>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</si>
  <si>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</si>
  <si>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</si>
  <si>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</si>
  <si>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</si>
  <si>
    <t>COREDE NORTE</t>
  </si>
  <si>
    <t xml:space="preserve">Almirante Tamandaré do Sul                 </t>
  </si>
  <si>
    <t>Camargo</t>
  </si>
  <si>
    <t xml:space="preserve">Carazinho                                           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</si>
  <si>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</si>
  <si>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</si>
  <si>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</si>
  <si>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</si>
  <si>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</si>
  <si>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</si>
  <si>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</si>
  <si>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</si>
  <si>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</si>
  <si>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</si>
  <si>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</si>
  <si>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</si>
  <si>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</si>
  <si>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</si>
  <si>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</si>
  <si>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</si>
  <si>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</si>
  <si>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</si>
  <si>
    <t>COREDE PRODUÇÃO</t>
  </si>
  <si>
    <t>COREDE RIO DA VÁRZEA</t>
  </si>
  <si>
    <t>COREDE Alto da Serra do Botucaraí</t>
  </si>
  <si>
    <t>COREDE MÉDIO ALTO URUGUAI</t>
  </si>
  <si>
    <t>Alpestre</t>
  </si>
  <si>
    <t>Ametista do Sul</t>
  </si>
  <si>
    <t>Caiçara</t>
  </si>
  <si>
    <t xml:space="preserve">Cristal do Sul 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</si>
  <si>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</si>
  <si>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</si>
  <si>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</si>
  <si>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</si>
  <si>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</si>
  <si>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</si>
  <si>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</si>
  <si>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</si>
  <si>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</si>
  <si>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</si>
  <si>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</si>
  <si>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</si>
  <si>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</si>
  <si>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</si>
  <si>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</si>
  <si>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</si>
  <si>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</si>
  <si>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</si>
  <si>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</si>
  <si>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</si>
  <si>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</si>
  <si>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</si>
  <si>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</si>
  <si>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</si>
  <si>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</si>
  <si>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 xml:space="preserve">Itapuca </t>
  </si>
  <si>
    <t>Jacuizinho</t>
  </si>
  <si>
    <t>Lagoão</t>
  </si>
  <si>
    <t>Mormaço</t>
  </si>
  <si>
    <t>Nicolau Vergueiro</t>
  </si>
  <si>
    <t>São José do Herval</t>
  </si>
  <si>
    <t>Soledade</t>
  </si>
  <si>
    <t>Tio Hugo</t>
  </si>
  <si>
    <t>Victor Graeff</t>
  </si>
  <si>
    <t>Barra Funda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</si>
  <si>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</si>
  <si>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</si>
  <si>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</si>
  <si>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</si>
  <si>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</si>
  <si>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</si>
  <si>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</si>
  <si>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</si>
  <si>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</si>
  <si>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</si>
  <si>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Xingú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</si>
  <si>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</si>
  <si>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</si>
  <si>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</si>
  <si>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</si>
  <si>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</si>
  <si>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</si>
  <si>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</si>
  <si>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</si>
  <si>
    <t>1ª de Maio de 2020</t>
  </si>
  <si>
    <t>2ª de Maio de 2020</t>
  </si>
  <si>
    <t>1ª de Junho de 2020</t>
  </si>
  <si>
    <t>2ª de Junho de 2020</t>
  </si>
  <si>
    <t>1ª de Julho de 2020</t>
  </si>
  <si>
    <t>2ª de Julho de 2020</t>
  </si>
  <si>
    <t>1ª de Agosto de 2020</t>
  </si>
  <si>
    <t>2ª de Agosto de 2020</t>
  </si>
  <si>
    <t>1ª de Setembro de 2020</t>
  </si>
  <si>
    <t>2ª de Setembro de 2020</t>
  </si>
  <si>
    <t>1ª de Outubro de 2020</t>
  </si>
  <si>
    <t>2ª de Outubro de 2020</t>
  </si>
  <si>
    <t>1ª de Novembro de 2020</t>
  </si>
  <si>
    <t>2ª de Novembro de 2020</t>
  </si>
  <si>
    <t>1ª de Dezembro de 2020</t>
  </si>
  <si>
    <t>2ª de Dezembro de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</si>
  <si>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</si>
  <si>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</si>
  <si>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</si>
  <si>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PDET – PROGRAMA DE DISSEMINAÇÃO DAS ESTATÍSTICAS DO TRABALHO,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</si>
</sst>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rgb="FF070F25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777777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E816-D5A6-49FE-8AC1-5E656346D7BE}">
  <dimension ref="A1:AO37"/>
  <sheetViews>
    <sheetView zoomScale="70" zoomScaleNormal="70" workbookViewId="0">
      <selection activeCell="A40" sqref="A40"/>
    </sheetView>
  </sheetViews>
  <sheetFormatPr defaultRowHeight="15" x14ac:dyDescent="0.25"/>
  <cols>
    <col min="1" max="1" width="20.5703125" customWidth="1"/>
    <col min="2" max="7" width="12.5703125" customWidth="1"/>
    <col min="8" max="8" width="15.42578125" customWidth="1"/>
    <col min="9" max="17" width="12.5703125" customWidth="1"/>
    <col min="18" max="18" width="16" customWidth="1"/>
    <col min="19" max="19" width="12.5703125" customWidth="1"/>
    <col min="20" max="20" width="15.42578125" customWidth="1"/>
    <col min="21" max="25" width="12.5703125" customWidth="1"/>
    <col min="26" max="26" width="13.42578125" customWidth="1"/>
    <col min="27" max="27" width="12" customWidth="1"/>
    <col min="28" max="28" width="14.85546875" customWidth="1"/>
    <col min="29" max="40" width="10.5703125" customWidth="1"/>
    <col min="41" max="41" width="11.5703125" customWidth="1"/>
  </cols>
  <sheetData>
    <row r="1" spans="1:41" ht="17.25" customHeight="1" x14ac:dyDescent="0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30.75" customHeight="1" x14ac:dyDescent="0.25">
      <c r="A2" s="32" t="s">
        <v>4</v>
      </c>
      <c r="B2" s="34">
        <v>1</v>
      </c>
      <c r="C2" s="35"/>
      <c r="D2" s="34">
        <v>2</v>
      </c>
      <c r="E2" s="35"/>
      <c r="F2" s="34">
        <v>3</v>
      </c>
      <c r="G2" s="35"/>
      <c r="H2" s="34">
        <v>4</v>
      </c>
      <c r="I2" s="35"/>
      <c r="J2" s="34">
        <v>5</v>
      </c>
      <c r="K2" s="35"/>
      <c r="L2" s="34">
        <v>6</v>
      </c>
      <c r="M2" s="35"/>
      <c r="N2" s="34">
        <v>7</v>
      </c>
      <c r="O2" s="35"/>
      <c r="P2" s="34">
        <v>8</v>
      </c>
      <c r="Q2" s="35"/>
      <c r="R2" s="34">
        <v>9</v>
      </c>
      <c r="S2" s="35"/>
      <c r="T2" s="34">
        <v>10</v>
      </c>
      <c r="U2" s="35"/>
      <c r="V2" s="34">
        <v>11</v>
      </c>
      <c r="W2" s="35"/>
      <c r="X2" s="34">
        <v>12</v>
      </c>
      <c r="Y2" s="35"/>
      <c r="Z2" s="34">
        <v>13</v>
      </c>
      <c r="AA2" s="35"/>
      <c r="AB2" s="34">
        <v>14</v>
      </c>
      <c r="AC2" s="35"/>
      <c r="AD2" s="34">
        <v>15</v>
      </c>
      <c r="AE2" s="35"/>
      <c r="AF2" s="34">
        <v>16</v>
      </c>
      <c r="AG2" s="35"/>
      <c r="AH2" s="34">
        <v>17</v>
      </c>
      <c r="AI2" s="35"/>
      <c r="AJ2" s="34">
        <v>18</v>
      </c>
      <c r="AK2" s="35"/>
      <c r="AL2" s="34">
        <v>19</v>
      </c>
      <c r="AM2" s="35"/>
      <c r="AN2" s="32" t="s">
        <v>15</v>
      </c>
      <c r="AO2" s="32" t="s">
        <v>17</v>
      </c>
    </row>
    <row r="3" spans="1:41" s="18" customFormat="1" ht="40.5" customHeight="1" x14ac:dyDescent="0.25">
      <c r="A3" s="33"/>
      <c r="B3" s="21" t="s">
        <v>18</v>
      </c>
      <c r="C3" s="15" t="s">
        <v>12</v>
      </c>
      <c r="D3" s="17" t="s">
        <v>19</v>
      </c>
      <c r="E3" s="15" t="s">
        <v>12</v>
      </c>
      <c r="F3" s="17" t="s">
        <v>20</v>
      </c>
      <c r="G3" s="15" t="s">
        <v>12</v>
      </c>
      <c r="H3" s="17" t="s">
        <v>21</v>
      </c>
      <c r="I3" s="15" t="s">
        <v>12</v>
      </c>
      <c r="J3" s="17" t="s">
        <v>22</v>
      </c>
      <c r="K3" s="16" t="s">
        <v>12</v>
      </c>
      <c r="L3" s="17" t="s">
        <v>23</v>
      </c>
      <c r="M3" s="16" t="s">
        <v>12</v>
      </c>
      <c r="N3" s="17" t="s">
        <v>24</v>
      </c>
      <c r="O3" s="16" t="s">
        <v>12</v>
      </c>
      <c r="P3" s="17" t="s">
        <v>25</v>
      </c>
      <c r="Q3" s="16" t="s">
        <v>12</v>
      </c>
      <c r="R3" s="17" t="s">
        <v>26</v>
      </c>
      <c r="S3" s="16" t="s">
        <v>12</v>
      </c>
      <c r="T3" s="17" t="s">
        <v>27</v>
      </c>
      <c r="U3" s="16" t="s">
        <v>12</v>
      </c>
      <c r="V3" s="17" t="s">
        <v>28</v>
      </c>
      <c r="W3" s="16" t="s">
        <v>12</v>
      </c>
      <c r="X3" s="17" t="s">
        <v>29</v>
      </c>
      <c r="Y3" s="16" t="s">
        <v>12</v>
      </c>
      <c r="Z3" s="17" t="s">
        <v>30</v>
      </c>
      <c r="AA3" s="16" t="s">
        <v>12</v>
      </c>
      <c r="AB3" s="17" t="s">
        <v>31</v>
      </c>
      <c r="AC3" s="16" t="s">
        <v>12</v>
      </c>
      <c r="AD3" s="17" t="s">
        <v>32</v>
      </c>
      <c r="AE3" s="16" t="s">
        <v>12</v>
      </c>
      <c r="AF3" s="17" t="s">
        <v>33</v>
      </c>
      <c r="AG3" s="16" t="s">
        <v>12</v>
      </c>
      <c r="AH3" s="17" t="s">
        <v>34</v>
      </c>
      <c r="AI3" s="16" t="s">
        <v>12</v>
      </c>
      <c r="AJ3" s="17" t="s">
        <v>35</v>
      </c>
      <c r="AK3" s="16" t="s">
        <v>12</v>
      </c>
      <c r="AL3" s="17" t="s">
        <v>36</v>
      </c>
      <c r="AM3" s="16" t="s">
        <v>12</v>
      </c>
      <c r="AN3" s="33"/>
      <c r="AO3" s="33"/>
    </row>
    <row r="4" spans="1:41" ht="15.75" x14ac:dyDescent="0.25">
      <c r="A4" s="1" t="s">
        <v>0</v>
      </c>
      <c r="B4" s="3">
        <v>1</v>
      </c>
      <c r="C4" s="5">
        <f>B4/B$28*100</f>
        <v>1.6666666666666667</v>
      </c>
      <c r="D4" s="11">
        <v>2</v>
      </c>
      <c r="E4" s="5">
        <f>D4/D$28*100</f>
        <v>3.5087719298245612</v>
      </c>
      <c r="F4" s="11">
        <v>3</v>
      </c>
      <c r="G4" s="5">
        <f>F4/F$28*100</f>
        <v>11.111111111111111</v>
      </c>
      <c r="H4" s="11">
        <v>2</v>
      </c>
      <c r="I4" s="5">
        <f>H4/H$28*100</f>
        <v>8.695652173913043</v>
      </c>
      <c r="J4" s="11">
        <v>4</v>
      </c>
      <c r="K4" s="5">
        <f>J4/J$28*100</f>
        <v>9.3023255813953494</v>
      </c>
      <c r="L4" s="11">
        <v>5</v>
      </c>
      <c r="M4" s="5">
        <f>L4/L$28*100</f>
        <v>7.2463768115942031</v>
      </c>
      <c r="N4" s="11">
        <v>6</v>
      </c>
      <c r="O4" s="5">
        <f>N4/N$28*100</f>
        <v>6.3157894736842106</v>
      </c>
      <c r="P4" s="11">
        <v>27</v>
      </c>
      <c r="Q4" s="5">
        <f>P4/P$28*100</f>
        <v>2.581261950286807</v>
      </c>
      <c r="R4" s="11">
        <v>3</v>
      </c>
      <c r="S4" s="5">
        <f>R4/R$28*100</f>
        <v>1.9867549668874174</v>
      </c>
      <c r="T4" s="11">
        <v>3</v>
      </c>
      <c r="U4" s="5">
        <f>T4/T$28*100</f>
        <v>4.6875</v>
      </c>
      <c r="V4" s="11">
        <v>1</v>
      </c>
      <c r="W4" s="5">
        <f>V4/V$28*100</f>
        <v>3.3333333333333335</v>
      </c>
      <c r="X4" s="11">
        <v>14</v>
      </c>
      <c r="Y4" s="5">
        <f>X4/X$28*100</f>
        <v>4.2296072507552873</v>
      </c>
      <c r="Z4" s="11">
        <v>0</v>
      </c>
      <c r="AA4" s="5">
        <f>Z4/Z$28*100</f>
        <v>0</v>
      </c>
      <c r="AB4" s="11">
        <v>1</v>
      </c>
      <c r="AC4" s="5">
        <f>AB4/AB$28*100</f>
        <v>14.285714285714285</v>
      </c>
      <c r="AD4" s="11">
        <v>1</v>
      </c>
      <c r="AE4" s="5">
        <f>AD4/AD$28*100</f>
        <v>2.5</v>
      </c>
      <c r="AF4" s="11">
        <v>11</v>
      </c>
      <c r="AG4" s="5">
        <f>AF4/AF$28*100</f>
        <v>8.3969465648854964</v>
      </c>
      <c r="AH4" s="11">
        <v>36</v>
      </c>
      <c r="AI4" s="5">
        <f>AH4/AH$28*100</f>
        <v>3.6998972250770814</v>
      </c>
      <c r="AJ4" s="11">
        <v>0</v>
      </c>
      <c r="AK4" s="5">
        <v>0</v>
      </c>
      <c r="AL4" s="11">
        <v>2</v>
      </c>
      <c r="AM4" s="5">
        <f>AL4/AL$28*100</f>
        <v>3.0769230769230771</v>
      </c>
      <c r="AN4" s="14">
        <f>SUM(B4,D4,F4,H4,J4,L4,N4,P4,R4,T4,V4,X4,Z4,AB4,AD4,AF4,AH4,AJ4,AL4,)</f>
        <v>122</v>
      </c>
      <c r="AO4" s="5">
        <f>AN4/AN$28*100</f>
        <v>3.7806011775643009</v>
      </c>
    </row>
    <row r="5" spans="1:41" ht="15.75" x14ac:dyDescent="0.25">
      <c r="A5" s="1" t="s">
        <v>1</v>
      </c>
      <c r="B5" s="1">
        <v>3</v>
      </c>
      <c r="C5" s="5">
        <f t="shared" ref="C5:E28" si="0">B5/B$28*100</f>
        <v>5</v>
      </c>
      <c r="D5" s="11">
        <v>4</v>
      </c>
      <c r="E5" s="5">
        <f t="shared" si="0"/>
        <v>7.0175438596491224</v>
      </c>
      <c r="F5" s="11">
        <v>0</v>
      </c>
      <c r="G5" s="5">
        <f t="shared" ref="G5" si="1">F5/F$28*100</f>
        <v>0</v>
      </c>
      <c r="H5" s="11">
        <v>1</v>
      </c>
      <c r="I5" s="5">
        <f t="shared" ref="I5" si="2">H5/H$28*100</f>
        <v>4.3478260869565215</v>
      </c>
      <c r="J5" s="11">
        <v>2</v>
      </c>
      <c r="K5" s="5">
        <f t="shared" ref="K5" si="3">J5/J$28*100</f>
        <v>4.6511627906976747</v>
      </c>
      <c r="L5" s="11">
        <v>2</v>
      </c>
      <c r="M5" s="5">
        <f t="shared" ref="M5" si="4">L5/L$28*100</f>
        <v>2.8985507246376812</v>
      </c>
      <c r="N5" s="11">
        <v>3</v>
      </c>
      <c r="O5" s="5">
        <f t="shared" ref="O5" si="5">N5/N$28*100</f>
        <v>3.1578947368421053</v>
      </c>
      <c r="P5" s="11">
        <v>68</v>
      </c>
      <c r="Q5" s="5">
        <f t="shared" ref="Q5" si="6">P5/P$28*100</f>
        <v>6.5009560229445515</v>
      </c>
      <c r="R5" s="11">
        <v>1</v>
      </c>
      <c r="S5" s="5">
        <f t="shared" ref="S5" si="7">R5/R$28*100</f>
        <v>0.66225165562913912</v>
      </c>
      <c r="T5" s="11">
        <v>5</v>
      </c>
      <c r="U5" s="5">
        <f t="shared" ref="U5" si="8">T5/T$28*100</f>
        <v>7.8125</v>
      </c>
      <c r="V5" s="11">
        <v>1</v>
      </c>
      <c r="W5" s="5">
        <f t="shared" ref="W5" si="9">V5/V$28*100</f>
        <v>3.3333333333333335</v>
      </c>
      <c r="X5" s="11">
        <v>18</v>
      </c>
      <c r="Y5" s="5">
        <f t="shared" ref="Y5" si="10">X5/X$28*100</f>
        <v>5.4380664652567976</v>
      </c>
      <c r="Z5" s="11">
        <v>2</v>
      </c>
      <c r="AA5" s="5">
        <f t="shared" ref="AA5" si="11">Z5/Z$28*100</f>
        <v>18.181818181818183</v>
      </c>
      <c r="AB5" s="11">
        <v>0</v>
      </c>
      <c r="AC5" s="5">
        <f t="shared" ref="AC5" si="12">AB5/AB$28*100</f>
        <v>0</v>
      </c>
      <c r="AD5" s="11">
        <v>4</v>
      </c>
      <c r="AE5" s="5">
        <f t="shared" ref="AE5" si="13">AD5/AD$28*100</f>
        <v>10</v>
      </c>
      <c r="AF5" s="11">
        <v>5</v>
      </c>
      <c r="AG5" s="5">
        <f t="shared" ref="AG5" si="14">AF5/AF$28*100</f>
        <v>3.8167938931297711</v>
      </c>
      <c r="AH5" s="11">
        <v>53</v>
      </c>
      <c r="AI5" s="5">
        <f t="shared" ref="AI5" si="15">AH5/AH$28*100</f>
        <v>5.4470709146968135</v>
      </c>
      <c r="AJ5" s="11">
        <v>0</v>
      </c>
      <c r="AK5" s="5">
        <v>0</v>
      </c>
      <c r="AL5" s="11">
        <v>2</v>
      </c>
      <c r="AM5" s="5">
        <f t="shared" ref="AM5" si="16">AL5/AL$28*100</f>
        <v>3.0769230769230771</v>
      </c>
      <c r="AN5" s="14">
        <f t="shared" ref="AN5:AN27" si="17">SUM(B5,D5,F5,H5,J5,L5,N5,P5,R5,T5,V5,X5,Z5,AB5,AD5,AF5,AH5,AJ5,AL5,)</f>
        <v>174</v>
      </c>
      <c r="AO5" s="5">
        <f t="shared" ref="AO5" si="18">AN5/AN$28*100</f>
        <v>5.3920049581654785</v>
      </c>
    </row>
    <row r="6" spans="1:41" ht="25.5" customHeight="1" x14ac:dyDescent="0.25">
      <c r="A6" s="1" t="s">
        <v>2</v>
      </c>
      <c r="B6" s="1">
        <v>1</v>
      </c>
      <c r="C6" s="5">
        <f t="shared" si="0"/>
        <v>1.6666666666666667</v>
      </c>
      <c r="D6" s="11">
        <v>1</v>
      </c>
      <c r="E6" s="5">
        <f t="shared" si="0"/>
        <v>1.7543859649122806</v>
      </c>
      <c r="F6" s="11">
        <v>1</v>
      </c>
      <c r="G6" s="5">
        <f t="shared" ref="G6" si="19">F6/F$28*100</f>
        <v>3.7037037037037033</v>
      </c>
      <c r="H6" s="11">
        <v>0</v>
      </c>
      <c r="I6" s="5">
        <f t="shared" ref="I6" si="20">H6/H$28*100</f>
        <v>0</v>
      </c>
      <c r="J6" s="11">
        <v>3</v>
      </c>
      <c r="K6" s="5">
        <f t="shared" ref="K6" si="21">J6/J$28*100</f>
        <v>6.9767441860465116</v>
      </c>
      <c r="L6" s="11">
        <v>3</v>
      </c>
      <c r="M6" s="5">
        <f t="shared" ref="M6" si="22">L6/L$28*100</f>
        <v>4.3478260869565215</v>
      </c>
      <c r="N6" s="11">
        <v>2</v>
      </c>
      <c r="O6" s="5">
        <f t="shared" ref="O6" si="23">N6/N$28*100</f>
        <v>2.1052631578947367</v>
      </c>
      <c r="P6" s="11">
        <v>29</v>
      </c>
      <c r="Q6" s="5">
        <f t="shared" ref="Q6" si="24">P6/P$28*100</f>
        <v>2.7724665391969405</v>
      </c>
      <c r="R6" s="11">
        <v>3</v>
      </c>
      <c r="S6" s="5">
        <f t="shared" ref="S6" si="25">R6/R$28*100</f>
        <v>1.9867549668874174</v>
      </c>
      <c r="T6" s="11">
        <v>1</v>
      </c>
      <c r="U6" s="5">
        <f t="shared" ref="U6" si="26">T6/T$28*100</f>
        <v>1.5625</v>
      </c>
      <c r="V6" s="11">
        <v>1</v>
      </c>
      <c r="W6" s="5">
        <f t="shared" ref="W6" si="27">V6/V$28*100</f>
        <v>3.3333333333333335</v>
      </c>
      <c r="X6" s="11">
        <v>13</v>
      </c>
      <c r="Y6" s="5">
        <f t="shared" ref="Y6" si="28">X6/X$28*100</f>
        <v>3.9274924471299091</v>
      </c>
      <c r="Z6" s="11">
        <v>1</v>
      </c>
      <c r="AA6" s="5">
        <f t="shared" ref="AA6" si="29">Z6/Z$28*100</f>
        <v>9.0909090909090917</v>
      </c>
      <c r="AB6" s="11">
        <v>0</v>
      </c>
      <c r="AC6" s="5">
        <f t="shared" ref="AC6" si="30">AB6/AB$28*100</f>
        <v>0</v>
      </c>
      <c r="AD6" s="11">
        <v>1</v>
      </c>
      <c r="AE6" s="5">
        <f t="shared" ref="AE6" si="31">AD6/AD$28*100</f>
        <v>2.5</v>
      </c>
      <c r="AF6" s="11">
        <v>5</v>
      </c>
      <c r="AG6" s="5">
        <f t="shared" ref="AG6" si="32">AF6/AF$28*100</f>
        <v>3.8167938931297711</v>
      </c>
      <c r="AH6" s="11">
        <v>32</v>
      </c>
      <c r="AI6" s="5">
        <f t="shared" ref="AI6" si="33">AH6/AH$28*100</f>
        <v>3.28879753340185</v>
      </c>
      <c r="AJ6" s="11">
        <v>0</v>
      </c>
      <c r="AK6" s="5">
        <v>0</v>
      </c>
      <c r="AL6" s="11">
        <v>1</v>
      </c>
      <c r="AM6" s="5">
        <f t="shared" ref="AM6" si="34">AL6/AL$28*100</f>
        <v>1.5384615384615385</v>
      </c>
      <c r="AN6" s="14">
        <f t="shared" si="17"/>
        <v>98</v>
      </c>
      <c r="AO6" s="5">
        <f t="shared" ref="AO6" si="35">AN6/AN$28*100</f>
        <v>3.0368763557483729</v>
      </c>
    </row>
    <row r="7" spans="1:41" ht="25.5" customHeight="1" x14ac:dyDescent="0.25">
      <c r="A7" s="25" t="s">
        <v>5</v>
      </c>
      <c r="B7" s="11">
        <v>1</v>
      </c>
      <c r="C7" s="5">
        <f t="shared" si="0"/>
        <v>1.6666666666666667</v>
      </c>
      <c r="D7" s="11">
        <v>0</v>
      </c>
      <c r="E7" s="5">
        <f t="shared" si="0"/>
        <v>0</v>
      </c>
      <c r="F7" s="11">
        <v>0</v>
      </c>
      <c r="G7" s="5">
        <f t="shared" ref="G7" si="36">F7/F$28*100</f>
        <v>0</v>
      </c>
      <c r="H7" s="11">
        <v>1</v>
      </c>
      <c r="I7" s="5">
        <f t="shared" ref="I7" si="37">H7/H$28*100</f>
        <v>4.3478260869565215</v>
      </c>
      <c r="J7" s="11">
        <v>1</v>
      </c>
      <c r="K7" s="5">
        <f t="shared" ref="K7" si="38">J7/J$28*100</f>
        <v>2.3255813953488373</v>
      </c>
      <c r="L7" s="11">
        <v>6</v>
      </c>
      <c r="M7" s="5">
        <f t="shared" ref="M7" si="39">L7/L$28*100</f>
        <v>8.695652173913043</v>
      </c>
      <c r="N7" s="11">
        <v>3</v>
      </c>
      <c r="O7" s="5">
        <f t="shared" ref="O7" si="40">N7/N$28*100</f>
        <v>3.1578947368421053</v>
      </c>
      <c r="P7" s="11">
        <v>43</v>
      </c>
      <c r="Q7" s="5">
        <f t="shared" ref="Q7" si="41">P7/P$28*100</f>
        <v>4.1108986615678775</v>
      </c>
      <c r="R7" s="11">
        <v>6</v>
      </c>
      <c r="S7" s="5">
        <f t="shared" ref="S7" si="42">R7/R$28*100</f>
        <v>3.9735099337748347</v>
      </c>
      <c r="T7" s="11">
        <v>3</v>
      </c>
      <c r="U7" s="5">
        <f t="shared" ref="U7" si="43">T7/T$28*100</f>
        <v>4.6875</v>
      </c>
      <c r="V7" s="11">
        <v>4</v>
      </c>
      <c r="W7" s="5">
        <f t="shared" ref="W7" si="44">V7/V$28*100</f>
        <v>13.333333333333334</v>
      </c>
      <c r="X7" s="11">
        <v>14</v>
      </c>
      <c r="Y7" s="5">
        <f t="shared" ref="Y7" si="45">X7/X$28*100</f>
        <v>4.2296072507552873</v>
      </c>
      <c r="Z7" s="11">
        <v>0</v>
      </c>
      <c r="AA7" s="5">
        <f t="shared" ref="AA7" si="46">Z7/Z$28*100</f>
        <v>0</v>
      </c>
      <c r="AB7" s="14">
        <v>0</v>
      </c>
      <c r="AC7" s="5">
        <f t="shared" ref="AC7" si="47">AB7/AB$28*100</f>
        <v>0</v>
      </c>
      <c r="AD7" s="11">
        <v>0</v>
      </c>
      <c r="AE7" s="5">
        <f t="shared" ref="AE7" si="48">AD7/AD$28*100</f>
        <v>0</v>
      </c>
      <c r="AF7" s="11">
        <v>1</v>
      </c>
      <c r="AG7" s="5">
        <f t="shared" ref="AG7" si="49">AF7/AF$28*100</f>
        <v>0.76335877862595414</v>
      </c>
      <c r="AH7" s="11">
        <v>48</v>
      </c>
      <c r="AI7" s="5">
        <f t="shared" ref="AI7" si="50">AH7/AH$28*100</f>
        <v>4.9331963001027743</v>
      </c>
      <c r="AJ7" s="11">
        <v>0</v>
      </c>
      <c r="AK7" s="5">
        <v>0</v>
      </c>
      <c r="AL7" s="11">
        <v>1</v>
      </c>
      <c r="AM7" s="5">
        <f t="shared" ref="AM7" si="51">AL7/AL$28*100</f>
        <v>1.5384615384615385</v>
      </c>
      <c r="AN7" s="14">
        <f t="shared" si="17"/>
        <v>132</v>
      </c>
      <c r="AO7" s="5">
        <f t="shared" ref="AO7" si="52">AN7/AN$28*100</f>
        <v>4.0904865199876044</v>
      </c>
    </row>
    <row r="8" spans="1:41" ht="27.75" customHeight="1" x14ac:dyDescent="0.25">
      <c r="A8" s="7" t="s">
        <v>8</v>
      </c>
      <c r="B8" s="2">
        <v>6</v>
      </c>
      <c r="C8" s="5">
        <f t="shared" si="0"/>
        <v>10</v>
      </c>
      <c r="D8" s="11">
        <v>2</v>
      </c>
      <c r="E8" s="5">
        <f t="shared" si="0"/>
        <v>3.5087719298245612</v>
      </c>
      <c r="F8" s="11">
        <v>4</v>
      </c>
      <c r="G8" s="5">
        <f t="shared" ref="G8" si="53">F8/F$28*100</f>
        <v>14.814814814814813</v>
      </c>
      <c r="H8" s="11">
        <v>3</v>
      </c>
      <c r="I8" s="5">
        <f t="shared" ref="I8" si="54">H8/H$28*100</f>
        <v>13.043478260869565</v>
      </c>
      <c r="J8" s="11">
        <v>4</v>
      </c>
      <c r="K8" s="5">
        <f t="shared" ref="K8" si="55">J8/J$28*100</f>
        <v>9.3023255813953494</v>
      </c>
      <c r="L8" s="11">
        <v>4</v>
      </c>
      <c r="M8" s="5">
        <f t="shared" ref="M8" si="56">L8/L$28*100</f>
        <v>5.7971014492753623</v>
      </c>
      <c r="N8" s="11">
        <v>10</v>
      </c>
      <c r="O8" s="5">
        <f t="shared" ref="O8" si="57">N8/N$28*100</f>
        <v>10.526315789473683</v>
      </c>
      <c r="P8" s="11">
        <v>46</v>
      </c>
      <c r="Q8" s="5">
        <f t="shared" ref="Q8" si="58">P8/P$28*100</f>
        <v>4.3977055449330784</v>
      </c>
      <c r="R8" s="11">
        <v>4</v>
      </c>
      <c r="S8" s="5">
        <f t="shared" ref="S8" si="59">R8/R$28*100</f>
        <v>2.6490066225165565</v>
      </c>
      <c r="T8" s="11">
        <v>2</v>
      </c>
      <c r="U8" s="5">
        <f t="shared" ref="U8" si="60">T8/T$28*100</f>
        <v>3.125</v>
      </c>
      <c r="V8" s="11">
        <v>3</v>
      </c>
      <c r="W8" s="5">
        <f t="shared" ref="W8" si="61">V8/V$28*100</f>
        <v>10</v>
      </c>
      <c r="X8" s="11">
        <v>20</v>
      </c>
      <c r="Y8" s="5">
        <f t="shared" ref="Y8" si="62">X8/X$28*100</f>
        <v>6.0422960725075532</v>
      </c>
      <c r="Z8" s="11">
        <v>0</v>
      </c>
      <c r="AA8" s="5">
        <f t="shared" ref="AA8" si="63">Z8/Z$28*100</f>
        <v>0</v>
      </c>
      <c r="AB8" s="14">
        <v>0</v>
      </c>
      <c r="AC8" s="5">
        <f t="shared" ref="AC8" si="64">AB8/AB$28*100</f>
        <v>0</v>
      </c>
      <c r="AD8" s="11">
        <v>1</v>
      </c>
      <c r="AE8" s="5">
        <f t="shared" ref="AE8" si="65">AD8/AD$28*100</f>
        <v>2.5</v>
      </c>
      <c r="AF8" s="11">
        <v>9</v>
      </c>
      <c r="AG8" s="5">
        <f t="shared" ref="AG8" si="66">AF8/AF$28*100</f>
        <v>6.8702290076335881</v>
      </c>
      <c r="AH8" s="11">
        <v>52</v>
      </c>
      <c r="AI8" s="5">
        <f t="shared" ref="AI8" si="67">AH8/AH$28*100</f>
        <v>5.3442959917780062</v>
      </c>
      <c r="AJ8" s="11">
        <v>0</v>
      </c>
      <c r="AK8" s="5">
        <v>0</v>
      </c>
      <c r="AL8" s="11">
        <v>2</v>
      </c>
      <c r="AM8" s="5">
        <f t="shared" ref="AM8" si="68">AL8/AL$28*100</f>
        <v>3.0769230769230771</v>
      </c>
      <c r="AN8" s="14">
        <f t="shared" si="17"/>
        <v>172</v>
      </c>
      <c r="AO8" s="5">
        <f t="shared" ref="AO8" si="69">AN8/AN$28*100</f>
        <v>5.3300278896808182</v>
      </c>
    </row>
    <row r="9" spans="1:41" ht="31.5" x14ac:dyDescent="0.25">
      <c r="A9" s="8" t="s">
        <v>7</v>
      </c>
      <c r="B9" s="1">
        <v>2</v>
      </c>
      <c r="C9" s="5">
        <f t="shared" si="0"/>
        <v>3.3333333333333335</v>
      </c>
      <c r="D9" s="11">
        <v>3</v>
      </c>
      <c r="E9" s="5">
        <f t="shared" si="0"/>
        <v>5.2631578947368416</v>
      </c>
      <c r="F9" s="11">
        <v>0</v>
      </c>
      <c r="G9" s="5">
        <f t="shared" ref="G9" si="70">F9/F$28*100</f>
        <v>0</v>
      </c>
      <c r="H9" s="11">
        <v>2</v>
      </c>
      <c r="I9" s="5">
        <f t="shared" ref="I9" si="71">H9/H$28*100</f>
        <v>8.695652173913043</v>
      </c>
      <c r="J9" s="11">
        <v>2</v>
      </c>
      <c r="K9" s="5">
        <f t="shared" ref="K9" si="72">J9/J$28*100</f>
        <v>4.6511627906976747</v>
      </c>
      <c r="L9" s="11">
        <v>3</v>
      </c>
      <c r="M9" s="5">
        <f t="shared" ref="M9" si="73">L9/L$28*100</f>
        <v>4.3478260869565215</v>
      </c>
      <c r="N9" s="11">
        <v>1</v>
      </c>
      <c r="O9" s="5">
        <f t="shared" ref="O9" si="74">N9/N$28*100</f>
        <v>1.0526315789473684</v>
      </c>
      <c r="P9" s="11">
        <v>29</v>
      </c>
      <c r="Q9" s="5">
        <f t="shared" ref="Q9" si="75">P9/P$28*100</f>
        <v>2.7724665391969405</v>
      </c>
      <c r="R9" s="11">
        <v>1</v>
      </c>
      <c r="S9" s="5">
        <f t="shared" ref="S9" si="76">R9/R$28*100</f>
        <v>0.66225165562913912</v>
      </c>
      <c r="T9" s="11">
        <v>1</v>
      </c>
      <c r="U9" s="5">
        <f t="shared" ref="U9" si="77">T9/T$28*100</f>
        <v>1.5625</v>
      </c>
      <c r="V9" s="11">
        <v>1</v>
      </c>
      <c r="W9" s="5">
        <f t="shared" ref="W9" si="78">V9/V$28*100</f>
        <v>3.3333333333333335</v>
      </c>
      <c r="X9" s="11">
        <v>13</v>
      </c>
      <c r="Y9" s="5">
        <f t="shared" ref="Y9" si="79">X9/X$28*100</f>
        <v>3.9274924471299091</v>
      </c>
      <c r="Z9" s="11">
        <v>0</v>
      </c>
      <c r="AA9" s="5">
        <f t="shared" ref="AA9" si="80">Z9/Z$28*100</f>
        <v>0</v>
      </c>
      <c r="AB9" s="14">
        <v>0</v>
      </c>
      <c r="AC9" s="5">
        <f t="shared" ref="AC9" si="81">AB9/AB$28*100</f>
        <v>0</v>
      </c>
      <c r="AD9" s="11">
        <v>0</v>
      </c>
      <c r="AE9" s="5">
        <f t="shared" ref="AE9" si="82">AD9/AD$28*100</f>
        <v>0</v>
      </c>
      <c r="AF9" s="11">
        <v>8</v>
      </c>
      <c r="AG9" s="5">
        <f t="shared" ref="AG9" si="83">AF9/AF$28*100</f>
        <v>6.1068702290076331</v>
      </c>
      <c r="AH9" s="11">
        <v>47</v>
      </c>
      <c r="AI9" s="5">
        <f t="shared" ref="AI9" si="84">AH9/AH$28*100</f>
        <v>4.830421377183967</v>
      </c>
      <c r="AJ9" s="11">
        <v>0</v>
      </c>
      <c r="AK9" s="5">
        <v>0</v>
      </c>
      <c r="AL9" s="11">
        <v>2</v>
      </c>
      <c r="AM9" s="5">
        <f t="shared" ref="AM9" si="85">AL9/AL$28*100</f>
        <v>3.0769230769230771</v>
      </c>
      <c r="AN9" s="14">
        <f t="shared" si="17"/>
        <v>115</v>
      </c>
      <c r="AO9" s="5">
        <f t="shared" ref="AO9" si="86">AN9/AN$28*100</f>
        <v>3.5636814378679889</v>
      </c>
    </row>
    <row r="10" spans="1:41" ht="31.5" x14ac:dyDescent="0.25">
      <c r="A10" s="8" t="s">
        <v>6</v>
      </c>
      <c r="B10" s="1">
        <v>0</v>
      </c>
      <c r="C10" s="5">
        <f t="shared" si="0"/>
        <v>0</v>
      </c>
      <c r="D10" s="11">
        <v>1</v>
      </c>
      <c r="E10" s="5">
        <f t="shared" si="0"/>
        <v>1.7543859649122806</v>
      </c>
      <c r="F10" s="11">
        <v>1</v>
      </c>
      <c r="G10" s="5">
        <f t="shared" ref="G10" si="87">F10/F$28*100</f>
        <v>3.7037037037037033</v>
      </c>
      <c r="H10" s="11">
        <v>1</v>
      </c>
      <c r="I10" s="5">
        <f t="shared" ref="I10" si="88">H10/H$28*100</f>
        <v>4.3478260869565215</v>
      </c>
      <c r="J10" s="11">
        <v>1</v>
      </c>
      <c r="K10" s="5">
        <f t="shared" ref="K10" si="89">J10/J$28*100</f>
        <v>2.3255813953488373</v>
      </c>
      <c r="L10" s="11">
        <v>3</v>
      </c>
      <c r="M10" s="5">
        <f t="shared" ref="M10" si="90">L10/L$28*100</f>
        <v>4.3478260869565215</v>
      </c>
      <c r="N10" s="11">
        <v>3</v>
      </c>
      <c r="O10" s="5">
        <f t="shared" ref="O10" si="91">N10/N$28*100</f>
        <v>3.1578947368421053</v>
      </c>
      <c r="P10" s="11">
        <v>27</v>
      </c>
      <c r="Q10" s="5">
        <f t="shared" ref="Q10" si="92">P10/P$28*100</f>
        <v>2.581261950286807</v>
      </c>
      <c r="R10" s="11">
        <v>5</v>
      </c>
      <c r="S10" s="5">
        <f t="shared" ref="S10" si="93">R10/R$28*100</f>
        <v>3.3112582781456954</v>
      </c>
      <c r="T10" s="11">
        <v>4</v>
      </c>
      <c r="U10" s="5">
        <f t="shared" ref="U10" si="94">T10/T$28*100</f>
        <v>6.25</v>
      </c>
      <c r="V10" s="11">
        <v>0</v>
      </c>
      <c r="W10" s="5">
        <f t="shared" ref="W10" si="95">V10/V$28*100</f>
        <v>0</v>
      </c>
      <c r="X10" s="11">
        <v>10</v>
      </c>
      <c r="Y10" s="5">
        <f t="shared" ref="Y10" si="96">X10/X$28*100</f>
        <v>3.0211480362537766</v>
      </c>
      <c r="Z10" s="11">
        <v>1</v>
      </c>
      <c r="AA10" s="5">
        <f t="shared" ref="AA10" si="97">Z10/Z$28*100</f>
        <v>9.0909090909090917</v>
      </c>
      <c r="AB10" s="14">
        <v>1</v>
      </c>
      <c r="AC10" s="5">
        <f t="shared" ref="AC10" si="98">AB10/AB$28*100</f>
        <v>14.285714285714285</v>
      </c>
      <c r="AD10" s="11">
        <v>1</v>
      </c>
      <c r="AE10" s="5">
        <f t="shared" ref="AE10" si="99">AD10/AD$28*100</f>
        <v>2.5</v>
      </c>
      <c r="AF10" s="11">
        <v>8</v>
      </c>
      <c r="AG10" s="5">
        <f t="shared" ref="AG10" si="100">AF10/AF$28*100</f>
        <v>6.1068702290076331</v>
      </c>
      <c r="AH10" s="11">
        <v>54</v>
      </c>
      <c r="AI10" s="5">
        <f t="shared" ref="AI10" si="101">AH10/AH$28*100</f>
        <v>5.5498458376156217</v>
      </c>
      <c r="AJ10" s="11">
        <v>0</v>
      </c>
      <c r="AK10" s="5">
        <v>0</v>
      </c>
      <c r="AL10" s="11">
        <v>4</v>
      </c>
      <c r="AM10" s="5">
        <f t="shared" ref="AM10" si="102">AL10/AL$28*100</f>
        <v>6.1538461538461542</v>
      </c>
      <c r="AN10" s="14">
        <f t="shared" si="17"/>
        <v>125</v>
      </c>
      <c r="AO10" s="5">
        <f t="shared" ref="AO10" si="103">AN10/AN$28*100</f>
        <v>3.8735667802912923</v>
      </c>
    </row>
    <row r="11" spans="1:41" ht="15.75" x14ac:dyDescent="0.25">
      <c r="A11" s="1" t="s">
        <v>3</v>
      </c>
      <c r="B11" s="1">
        <v>4</v>
      </c>
      <c r="C11" s="5">
        <f t="shared" si="0"/>
        <v>6.666666666666667</v>
      </c>
      <c r="D11" s="11">
        <v>4</v>
      </c>
      <c r="E11" s="5">
        <f t="shared" si="0"/>
        <v>7.0175438596491224</v>
      </c>
      <c r="F11" s="11">
        <v>3</v>
      </c>
      <c r="G11" s="5">
        <f t="shared" ref="G11" si="104">F11/F$28*100</f>
        <v>11.111111111111111</v>
      </c>
      <c r="H11" s="11">
        <v>5</v>
      </c>
      <c r="I11" s="5">
        <f t="shared" ref="I11" si="105">H11/H$28*100</f>
        <v>21.739130434782609</v>
      </c>
      <c r="J11" s="11">
        <v>1</v>
      </c>
      <c r="K11" s="5">
        <f t="shared" ref="K11" si="106">J11/J$28*100</f>
        <v>2.3255813953488373</v>
      </c>
      <c r="L11" s="11">
        <v>1</v>
      </c>
      <c r="M11" s="5">
        <f t="shared" ref="M11" si="107">L11/L$28*100</f>
        <v>1.4492753623188406</v>
      </c>
      <c r="N11" s="11">
        <v>6</v>
      </c>
      <c r="O11" s="5">
        <f t="shared" ref="O11" si="108">N11/N$28*100</f>
        <v>6.3157894736842106</v>
      </c>
      <c r="P11" s="11">
        <v>115</v>
      </c>
      <c r="Q11" s="5">
        <f t="shared" ref="Q11" si="109">P11/P$28*100</f>
        <v>10.994263862332696</v>
      </c>
      <c r="R11" s="11">
        <v>20</v>
      </c>
      <c r="S11" s="5">
        <f t="shared" ref="S11" si="110">R11/R$28*100</f>
        <v>13.245033112582782</v>
      </c>
      <c r="T11" s="11">
        <v>0</v>
      </c>
      <c r="U11" s="5">
        <f t="shared" ref="U11" si="111">T11/T$28*100</f>
        <v>0</v>
      </c>
      <c r="V11" s="11">
        <v>0</v>
      </c>
      <c r="W11" s="5">
        <f t="shared" ref="W11" si="112">V11/V$28*100</f>
        <v>0</v>
      </c>
      <c r="X11" s="11">
        <v>23</v>
      </c>
      <c r="Y11" s="5">
        <f t="shared" ref="Y11" si="113">X11/X$28*100</f>
        <v>6.9486404833836861</v>
      </c>
      <c r="Z11" s="11">
        <v>0</v>
      </c>
      <c r="AA11" s="5">
        <f t="shared" ref="AA11" si="114">Z11/Z$28*100</f>
        <v>0</v>
      </c>
      <c r="AB11" s="14">
        <v>0</v>
      </c>
      <c r="AC11" s="5">
        <f t="shared" ref="AC11" si="115">AB11/AB$28*100</f>
        <v>0</v>
      </c>
      <c r="AD11" s="11">
        <v>2</v>
      </c>
      <c r="AE11" s="5">
        <f t="shared" ref="AE11" si="116">AD11/AD$28*100</f>
        <v>5</v>
      </c>
      <c r="AF11" s="11">
        <v>11</v>
      </c>
      <c r="AG11" s="5">
        <f t="shared" ref="AG11" si="117">AF11/AF$28*100</f>
        <v>8.3969465648854964</v>
      </c>
      <c r="AH11" s="11">
        <v>70</v>
      </c>
      <c r="AI11" s="5">
        <f t="shared" ref="AI11" si="118">AH11/AH$28*100</f>
        <v>7.1942446043165464</v>
      </c>
      <c r="AJ11" s="11">
        <v>0</v>
      </c>
      <c r="AK11" s="5">
        <v>0</v>
      </c>
      <c r="AL11" s="11">
        <v>5</v>
      </c>
      <c r="AM11" s="5">
        <f t="shared" ref="AM11" si="119">AL11/AL$28*100</f>
        <v>7.6923076923076925</v>
      </c>
      <c r="AN11" s="14">
        <f t="shared" si="17"/>
        <v>270</v>
      </c>
      <c r="AO11" s="5">
        <f t="shared" ref="AO11" si="120">AN11/AN$28*100</f>
        <v>8.3669042454291915</v>
      </c>
    </row>
    <row r="12" spans="1:41" ht="15.75" x14ac:dyDescent="0.25">
      <c r="A12" s="1" t="s">
        <v>154</v>
      </c>
      <c r="B12" s="1">
        <v>4</v>
      </c>
      <c r="C12" s="5">
        <f t="shared" si="0"/>
        <v>6.666666666666667</v>
      </c>
      <c r="D12" s="1">
        <v>3</v>
      </c>
      <c r="E12" s="5">
        <f t="shared" si="0"/>
        <v>5.2631578947368416</v>
      </c>
      <c r="F12" s="1">
        <v>2</v>
      </c>
      <c r="G12" s="5">
        <f t="shared" ref="G12" si="121">F12/F$28*100</f>
        <v>7.4074074074074066</v>
      </c>
      <c r="H12" s="1">
        <v>0</v>
      </c>
      <c r="I12" s="5">
        <f t="shared" ref="I12" si="122">H12/H$28*100</f>
        <v>0</v>
      </c>
      <c r="J12" s="1">
        <v>3</v>
      </c>
      <c r="K12" s="5">
        <f t="shared" ref="K12" si="123">J12/J$28*100</f>
        <v>6.9767441860465116</v>
      </c>
      <c r="L12" s="1">
        <v>2</v>
      </c>
      <c r="M12" s="5">
        <f t="shared" ref="M12" si="124">L12/L$28*100</f>
        <v>2.8985507246376812</v>
      </c>
      <c r="N12" s="1">
        <v>8</v>
      </c>
      <c r="O12" s="5">
        <f t="shared" ref="O12" si="125">N12/N$28*100</f>
        <v>8.4210526315789469</v>
      </c>
      <c r="P12" s="1">
        <v>89</v>
      </c>
      <c r="Q12" s="5">
        <f t="shared" ref="Q12" si="126">P12/P$28*100</f>
        <v>8.5086042065009551</v>
      </c>
      <c r="R12" s="1">
        <v>34</v>
      </c>
      <c r="S12" s="5">
        <f t="shared" ref="S12" si="127">R12/R$28*100</f>
        <v>22.516556291390728</v>
      </c>
      <c r="T12" s="1">
        <v>2</v>
      </c>
      <c r="U12" s="5">
        <f t="shared" ref="U12" si="128">T12/T$28*100</f>
        <v>3.125</v>
      </c>
      <c r="V12" s="1">
        <v>0</v>
      </c>
      <c r="W12" s="5">
        <f t="shared" ref="W12" si="129">V12/V$28*100</f>
        <v>0</v>
      </c>
      <c r="X12" s="1">
        <v>17</v>
      </c>
      <c r="Y12" s="5">
        <f t="shared" ref="Y12" si="130">X12/X$28*100</f>
        <v>5.1359516616314203</v>
      </c>
      <c r="Z12" s="1">
        <v>1</v>
      </c>
      <c r="AA12" s="5">
        <f t="shared" ref="AA12" si="131">Z12/Z$28*100</f>
        <v>9.0909090909090917</v>
      </c>
      <c r="AB12" s="1">
        <v>0</v>
      </c>
      <c r="AC12" s="5">
        <f t="shared" ref="AC12" si="132">AB12/AB$28*100</f>
        <v>0</v>
      </c>
      <c r="AD12" s="1">
        <v>2</v>
      </c>
      <c r="AE12" s="5">
        <f t="shared" ref="AE12" si="133">AD12/AD$28*100</f>
        <v>5</v>
      </c>
      <c r="AF12" s="1">
        <v>6</v>
      </c>
      <c r="AG12" s="5">
        <f t="shared" ref="AG12" si="134">AF12/AF$28*100</f>
        <v>4.5801526717557248</v>
      </c>
      <c r="AH12" s="1">
        <v>26</v>
      </c>
      <c r="AI12" s="5">
        <f t="shared" ref="AI12" si="135">AH12/AH$28*100</f>
        <v>2.6721479958890031</v>
      </c>
      <c r="AJ12" s="1">
        <v>0</v>
      </c>
      <c r="AK12" s="5">
        <v>0</v>
      </c>
      <c r="AL12" s="1">
        <v>3</v>
      </c>
      <c r="AM12" s="5">
        <f t="shared" ref="AM12" si="136">AL12/AL$28*100</f>
        <v>4.6153846153846159</v>
      </c>
      <c r="AN12" s="1">
        <f t="shared" si="17"/>
        <v>202</v>
      </c>
      <c r="AO12" s="5">
        <f t="shared" ref="AO12" si="137">AN12/AN$28*100</f>
        <v>6.2596839169507286</v>
      </c>
    </row>
    <row r="13" spans="1:41" ht="15.75" x14ac:dyDescent="0.25">
      <c r="A13" s="1" t="s">
        <v>155</v>
      </c>
      <c r="B13" s="1">
        <v>0</v>
      </c>
      <c r="C13" s="5">
        <f t="shared" si="0"/>
        <v>0</v>
      </c>
      <c r="D13" s="1">
        <v>2</v>
      </c>
      <c r="E13" s="5">
        <f t="shared" si="0"/>
        <v>3.5087719298245612</v>
      </c>
      <c r="F13" s="1">
        <v>0</v>
      </c>
      <c r="G13" s="5">
        <f t="shared" ref="G13" si="138">F13/F$28*100</f>
        <v>0</v>
      </c>
      <c r="H13" s="1">
        <v>0</v>
      </c>
      <c r="I13" s="5">
        <f t="shared" ref="I13" si="139">H13/H$28*100</f>
        <v>0</v>
      </c>
      <c r="J13" s="1">
        <v>3</v>
      </c>
      <c r="K13" s="5">
        <f t="shared" ref="K13" si="140">J13/J$28*100</f>
        <v>6.9767441860465116</v>
      </c>
      <c r="L13" s="1">
        <v>5</v>
      </c>
      <c r="M13" s="5">
        <f t="shared" ref="M13" si="141">L13/L$28*100</f>
        <v>7.2463768115942031</v>
      </c>
      <c r="N13" s="1">
        <v>6</v>
      </c>
      <c r="O13" s="5">
        <f t="shared" ref="O13" si="142">N13/N$28*100</f>
        <v>6.3157894736842106</v>
      </c>
      <c r="P13" s="1">
        <v>61</v>
      </c>
      <c r="Q13" s="5">
        <f t="shared" ref="Q13" si="143">P13/P$28*100</f>
        <v>5.8317399617590828</v>
      </c>
      <c r="R13" s="1">
        <v>17</v>
      </c>
      <c r="S13" s="5">
        <f t="shared" ref="S13" si="144">R13/R$28*100</f>
        <v>11.258278145695364</v>
      </c>
      <c r="T13" s="1">
        <v>2</v>
      </c>
      <c r="U13" s="5">
        <f t="shared" ref="U13" si="145">T13/T$28*100</f>
        <v>3.125</v>
      </c>
      <c r="V13" s="1">
        <v>0</v>
      </c>
      <c r="W13" s="5">
        <f t="shared" ref="W13" si="146">V13/V$28*100</f>
        <v>0</v>
      </c>
      <c r="X13" s="1">
        <v>19</v>
      </c>
      <c r="Y13" s="5">
        <f t="shared" ref="Y13" si="147">X13/X$28*100</f>
        <v>5.7401812688821749</v>
      </c>
      <c r="Z13" s="1">
        <v>0</v>
      </c>
      <c r="AA13" s="5">
        <f t="shared" ref="AA13" si="148">Z13/Z$28*100</f>
        <v>0</v>
      </c>
      <c r="AB13" s="1">
        <v>0</v>
      </c>
      <c r="AC13" s="5">
        <f t="shared" ref="AC13" si="149">AB13/AB$28*100</f>
        <v>0</v>
      </c>
      <c r="AD13" s="1">
        <v>1</v>
      </c>
      <c r="AE13" s="5">
        <f t="shared" ref="AE13" si="150">AD13/AD$28*100</f>
        <v>2.5</v>
      </c>
      <c r="AF13" s="1">
        <v>4</v>
      </c>
      <c r="AG13" s="5">
        <f t="shared" ref="AG13" si="151">AF13/AF$28*100</f>
        <v>3.0534351145038165</v>
      </c>
      <c r="AH13" s="1">
        <v>16</v>
      </c>
      <c r="AI13" s="5">
        <f t="shared" ref="AI13" si="152">AH13/AH$28*100</f>
        <v>1.644398766700925</v>
      </c>
      <c r="AJ13" s="1">
        <v>0</v>
      </c>
      <c r="AK13" s="5">
        <v>0</v>
      </c>
      <c r="AL13" s="1">
        <v>4</v>
      </c>
      <c r="AM13" s="5">
        <f t="shared" ref="AM13" si="153">AL13/AL$28*100</f>
        <v>6.1538461538461542</v>
      </c>
      <c r="AN13" s="1">
        <f t="shared" si="17"/>
        <v>140</v>
      </c>
      <c r="AO13" s="5">
        <f t="shared" ref="AO13" si="154">AN13/AN$28*100</f>
        <v>4.3383947939262475</v>
      </c>
    </row>
    <row r="14" spans="1:41" ht="15.75" x14ac:dyDescent="0.25">
      <c r="A14" s="1" t="s">
        <v>156</v>
      </c>
      <c r="B14" s="1">
        <v>1</v>
      </c>
      <c r="C14" s="5">
        <f t="shared" si="0"/>
        <v>1.6666666666666667</v>
      </c>
      <c r="D14" s="1">
        <v>0</v>
      </c>
      <c r="E14" s="5">
        <f t="shared" si="0"/>
        <v>0</v>
      </c>
      <c r="F14" s="1">
        <v>1</v>
      </c>
      <c r="G14" s="5">
        <f t="shared" ref="G14" si="155">F14/F$28*100</f>
        <v>3.7037037037037033</v>
      </c>
      <c r="H14" s="1">
        <v>0</v>
      </c>
      <c r="I14" s="5">
        <f t="shared" ref="I14" si="156">H14/H$28*100</f>
        <v>0</v>
      </c>
      <c r="J14" s="1">
        <v>3</v>
      </c>
      <c r="K14" s="5">
        <f t="shared" ref="K14" si="157">J14/J$28*100</f>
        <v>6.9767441860465116</v>
      </c>
      <c r="L14" s="1">
        <v>3</v>
      </c>
      <c r="M14" s="5">
        <f t="shared" ref="M14" si="158">L14/L$28*100</f>
        <v>4.3478260869565215</v>
      </c>
      <c r="N14" s="1">
        <v>6</v>
      </c>
      <c r="O14" s="5">
        <f t="shared" ref="O14" si="159">N14/N$28*100</f>
        <v>6.3157894736842106</v>
      </c>
      <c r="P14" s="1">
        <v>42</v>
      </c>
      <c r="Q14" s="5">
        <f t="shared" ref="Q14" si="160">P14/P$28*100</f>
        <v>4.0152963671128106</v>
      </c>
      <c r="R14" s="1">
        <v>18</v>
      </c>
      <c r="S14" s="5">
        <f t="shared" ref="S14" si="161">R14/R$28*100</f>
        <v>11.920529801324504</v>
      </c>
      <c r="T14" s="1">
        <v>2</v>
      </c>
      <c r="U14" s="5">
        <f t="shared" ref="U14" si="162">T14/T$28*100</f>
        <v>3.125</v>
      </c>
      <c r="V14" s="1">
        <v>0</v>
      </c>
      <c r="W14" s="5">
        <f t="shared" ref="W14" si="163">V14/V$28*100</f>
        <v>0</v>
      </c>
      <c r="X14" s="1">
        <v>15</v>
      </c>
      <c r="Y14" s="5">
        <f t="shared" ref="Y14" si="164">X14/X$28*100</f>
        <v>4.5317220543806647</v>
      </c>
      <c r="Z14" s="1">
        <v>0</v>
      </c>
      <c r="AA14" s="5">
        <f t="shared" ref="AA14" si="165">Z14/Z$28*100</f>
        <v>0</v>
      </c>
      <c r="AB14" s="1">
        <v>0</v>
      </c>
      <c r="AC14" s="5">
        <f t="shared" ref="AC14" si="166">AB14/AB$28*100</f>
        <v>0</v>
      </c>
      <c r="AD14" s="1">
        <v>2</v>
      </c>
      <c r="AE14" s="5">
        <f t="shared" ref="AE14" si="167">AD14/AD$28*100</f>
        <v>5</v>
      </c>
      <c r="AF14" s="1">
        <v>3</v>
      </c>
      <c r="AG14" s="5">
        <f t="shared" ref="AG14" si="168">AF14/AF$28*100</f>
        <v>2.2900763358778624</v>
      </c>
      <c r="AH14" s="1">
        <v>44</v>
      </c>
      <c r="AI14" s="5">
        <f t="shared" ref="AI14" si="169">AH14/AH$28*100</f>
        <v>4.5220966084275434</v>
      </c>
      <c r="AJ14" s="1">
        <v>0</v>
      </c>
      <c r="AK14" s="5">
        <v>0</v>
      </c>
      <c r="AL14" s="1">
        <v>3</v>
      </c>
      <c r="AM14" s="5">
        <f t="shared" ref="AM14" si="170">AL14/AL$28*100</f>
        <v>4.6153846153846159</v>
      </c>
      <c r="AN14" s="1">
        <f t="shared" si="17"/>
        <v>143</v>
      </c>
      <c r="AO14" s="5">
        <f t="shared" ref="AO14" si="171">AN14/AN$28*100</f>
        <v>4.431360396653238</v>
      </c>
    </row>
    <row r="15" spans="1:41" ht="15.75" x14ac:dyDescent="0.25">
      <c r="A15" s="1" t="s">
        <v>157</v>
      </c>
      <c r="B15" s="1">
        <v>4</v>
      </c>
      <c r="C15" s="5">
        <f t="shared" si="0"/>
        <v>6.666666666666667</v>
      </c>
      <c r="D15" s="1">
        <v>4</v>
      </c>
      <c r="E15" s="5">
        <f t="shared" si="0"/>
        <v>7.0175438596491224</v>
      </c>
      <c r="F15" s="1">
        <v>1</v>
      </c>
      <c r="G15" s="5">
        <f t="shared" ref="G15" si="172">F15/F$28*100</f>
        <v>3.7037037037037033</v>
      </c>
      <c r="H15" s="1">
        <v>0</v>
      </c>
      <c r="I15" s="5">
        <f t="shared" ref="I15" si="173">H15/H$28*100</f>
        <v>0</v>
      </c>
      <c r="J15" s="1">
        <v>0</v>
      </c>
      <c r="K15" s="5">
        <f t="shared" ref="K15" si="174">J15/J$28*100</f>
        <v>0</v>
      </c>
      <c r="L15" s="1">
        <v>6</v>
      </c>
      <c r="M15" s="5">
        <f t="shared" ref="M15" si="175">L15/L$28*100</f>
        <v>8.695652173913043</v>
      </c>
      <c r="N15" s="1">
        <v>3</v>
      </c>
      <c r="O15" s="5">
        <f t="shared" ref="O15" si="176">N15/N$28*100</f>
        <v>3.1578947368421053</v>
      </c>
      <c r="P15" s="1">
        <v>50</v>
      </c>
      <c r="Q15" s="5">
        <f t="shared" ref="Q15" si="177">P15/P$28*100</f>
        <v>4.7801147227533463</v>
      </c>
      <c r="R15" s="1">
        <v>8</v>
      </c>
      <c r="S15" s="5">
        <f t="shared" ref="S15" si="178">R15/R$28*100</f>
        <v>5.298013245033113</v>
      </c>
      <c r="T15" s="1">
        <v>2</v>
      </c>
      <c r="U15" s="5">
        <f t="shared" ref="U15" si="179">T15/T$28*100</f>
        <v>3.125</v>
      </c>
      <c r="V15" s="1">
        <v>1</v>
      </c>
      <c r="W15" s="5">
        <f t="shared" ref="W15" si="180">V15/V$28*100</f>
        <v>3.3333333333333335</v>
      </c>
      <c r="X15" s="1">
        <v>17</v>
      </c>
      <c r="Y15" s="5">
        <f t="shared" ref="Y15" si="181">X15/X$28*100</f>
        <v>5.1359516616314203</v>
      </c>
      <c r="Z15" s="1">
        <v>1</v>
      </c>
      <c r="AA15" s="5">
        <f t="shared" ref="AA15" si="182">Z15/Z$28*100</f>
        <v>9.0909090909090917</v>
      </c>
      <c r="AB15" s="1">
        <v>1</v>
      </c>
      <c r="AC15" s="5">
        <f t="shared" ref="AC15" si="183">AB15/AB$28*100</f>
        <v>14.285714285714285</v>
      </c>
      <c r="AD15" s="1">
        <v>3</v>
      </c>
      <c r="AE15" s="5">
        <f t="shared" ref="AE15" si="184">AD15/AD$28*100</f>
        <v>7.5</v>
      </c>
      <c r="AF15" s="1">
        <v>2</v>
      </c>
      <c r="AG15" s="5">
        <f t="shared" ref="AG15" si="185">AF15/AF$28*100</f>
        <v>1.5267175572519083</v>
      </c>
      <c r="AH15" s="1">
        <v>47</v>
      </c>
      <c r="AI15" s="5">
        <f t="shared" ref="AI15" si="186">AH15/AH$28*100</f>
        <v>4.830421377183967</v>
      </c>
      <c r="AJ15" s="1">
        <v>0</v>
      </c>
      <c r="AK15" s="5">
        <v>0</v>
      </c>
      <c r="AL15" s="1">
        <v>0</v>
      </c>
      <c r="AM15" s="5">
        <f t="shared" ref="AM15" si="187">AL15/AL$28*100</f>
        <v>0</v>
      </c>
      <c r="AN15" s="1">
        <f t="shared" si="17"/>
        <v>150</v>
      </c>
      <c r="AO15" s="5">
        <f t="shared" ref="AO15" si="188">AN15/AN$28*100</f>
        <v>4.648280136349551</v>
      </c>
    </row>
    <row r="16" spans="1:41" ht="15.75" x14ac:dyDescent="0.25">
      <c r="A16" s="1" t="s">
        <v>158</v>
      </c>
      <c r="B16" s="1">
        <v>2</v>
      </c>
      <c r="C16" s="5">
        <f t="shared" si="0"/>
        <v>3.3333333333333335</v>
      </c>
      <c r="D16" s="1">
        <v>3</v>
      </c>
      <c r="E16" s="5">
        <f t="shared" si="0"/>
        <v>5.2631578947368416</v>
      </c>
      <c r="F16" s="1">
        <v>0</v>
      </c>
      <c r="G16" s="5">
        <f t="shared" ref="G16" si="189">F16/F$28*100</f>
        <v>0</v>
      </c>
      <c r="H16" s="1">
        <v>0</v>
      </c>
      <c r="I16" s="5">
        <f t="shared" ref="I16" si="190">H16/H$28*100</f>
        <v>0</v>
      </c>
      <c r="J16" s="1">
        <v>1</v>
      </c>
      <c r="K16" s="5">
        <f t="shared" ref="K16" si="191">J16/J$28*100</f>
        <v>2.3255813953488373</v>
      </c>
      <c r="L16" s="1">
        <v>6</v>
      </c>
      <c r="M16" s="5">
        <f t="shared" ref="M16" si="192">L16/L$28*100</f>
        <v>8.695652173913043</v>
      </c>
      <c r="N16" s="1">
        <v>0</v>
      </c>
      <c r="O16" s="5">
        <f t="shared" ref="O16" si="193">N16/N$28*100</f>
        <v>0</v>
      </c>
      <c r="P16" s="1">
        <v>39</v>
      </c>
      <c r="Q16" s="5">
        <f t="shared" ref="Q16" si="194">P16/P$28*100</f>
        <v>3.7284894837476101</v>
      </c>
      <c r="R16" s="1">
        <v>3</v>
      </c>
      <c r="S16" s="5">
        <f t="shared" ref="S16" si="195">R16/R$28*100</f>
        <v>1.9867549668874174</v>
      </c>
      <c r="T16" s="1">
        <v>5</v>
      </c>
      <c r="U16" s="5">
        <f t="shared" ref="U16" si="196">T16/T$28*100</f>
        <v>7.8125</v>
      </c>
      <c r="V16" s="1">
        <v>1</v>
      </c>
      <c r="W16" s="5">
        <f t="shared" ref="W16" si="197">V16/V$28*100</f>
        <v>3.3333333333333335</v>
      </c>
      <c r="X16" s="1">
        <v>10</v>
      </c>
      <c r="Y16" s="5">
        <f t="shared" ref="Y16" si="198">X16/X$28*100</f>
        <v>3.0211480362537766</v>
      </c>
      <c r="Z16" s="1">
        <v>0</v>
      </c>
      <c r="AA16" s="5">
        <f t="shared" ref="AA16" si="199">Z16/Z$28*100</f>
        <v>0</v>
      </c>
      <c r="AB16" s="1">
        <v>0</v>
      </c>
      <c r="AC16" s="5">
        <f t="shared" ref="AC16" si="200">AB16/AB$28*100</f>
        <v>0</v>
      </c>
      <c r="AD16" s="1">
        <v>1</v>
      </c>
      <c r="AE16" s="5">
        <f t="shared" ref="AE16" si="201">AD16/AD$28*100</f>
        <v>2.5</v>
      </c>
      <c r="AF16" s="1">
        <v>5</v>
      </c>
      <c r="AG16" s="5">
        <f t="shared" ref="AG16" si="202">AF16/AF$28*100</f>
        <v>3.8167938931297711</v>
      </c>
      <c r="AH16" s="1">
        <v>35</v>
      </c>
      <c r="AI16" s="5">
        <f t="shared" ref="AI16" si="203">AH16/AH$28*100</f>
        <v>3.5971223021582732</v>
      </c>
      <c r="AJ16" s="1">
        <v>2</v>
      </c>
      <c r="AK16" s="5">
        <f t="shared" ref="AK16" si="204">AJ16/AJ$28*100</f>
        <v>50</v>
      </c>
      <c r="AL16" s="1">
        <v>4</v>
      </c>
      <c r="AM16" s="5">
        <f t="shared" ref="AM16" si="205">AL16/AL$28*100</f>
        <v>6.1538461538461542</v>
      </c>
      <c r="AN16" s="1">
        <f t="shared" si="17"/>
        <v>117</v>
      </c>
      <c r="AO16" s="5">
        <f t="shared" ref="AO16" si="206">AN16/AN$28*100</f>
        <v>3.6256585063526496</v>
      </c>
    </row>
    <row r="17" spans="1:41" ht="15.75" x14ac:dyDescent="0.25">
      <c r="A17" s="1" t="s">
        <v>159</v>
      </c>
      <c r="B17" s="1">
        <v>8</v>
      </c>
      <c r="C17" s="5">
        <f t="shared" si="0"/>
        <v>13.333333333333334</v>
      </c>
      <c r="D17" s="1">
        <v>1</v>
      </c>
      <c r="E17" s="5">
        <f t="shared" si="0"/>
        <v>1.7543859649122806</v>
      </c>
      <c r="F17" s="1">
        <v>1</v>
      </c>
      <c r="G17" s="5">
        <f t="shared" ref="G17" si="207">F17/F$28*100</f>
        <v>3.7037037037037033</v>
      </c>
      <c r="H17" s="1">
        <v>3</v>
      </c>
      <c r="I17" s="5">
        <f t="shared" ref="I17" si="208">H17/H$28*100</f>
        <v>13.043478260869565</v>
      </c>
      <c r="J17" s="1">
        <v>1</v>
      </c>
      <c r="K17" s="5">
        <f t="shared" ref="K17" si="209">J17/J$28*100</f>
        <v>2.3255813953488373</v>
      </c>
      <c r="L17" s="1">
        <v>3</v>
      </c>
      <c r="M17" s="5">
        <f t="shared" ref="M17" si="210">L17/L$28*100</f>
        <v>4.3478260869565215</v>
      </c>
      <c r="N17" s="1">
        <v>4</v>
      </c>
      <c r="O17" s="5">
        <f t="shared" ref="O17" si="211">N17/N$28*100</f>
        <v>4.2105263157894735</v>
      </c>
      <c r="P17" s="1">
        <v>37</v>
      </c>
      <c r="Q17" s="5">
        <f t="shared" ref="Q17" si="212">P17/P$28*100</f>
        <v>3.5372848948374758</v>
      </c>
      <c r="R17" s="1">
        <v>4</v>
      </c>
      <c r="S17" s="5">
        <f t="shared" ref="S17" si="213">R17/R$28*100</f>
        <v>2.6490066225165565</v>
      </c>
      <c r="T17" s="1">
        <v>4</v>
      </c>
      <c r="U17" s="5">
        <f t="shared" ref="U17" si="214">T17/T$28*100</f>
        <v>6.25</v>
      </c>
      <c r="V17" s="1">
        <v>0</v>
      </c>
      <c r="W17" s="5">
        <f t="shared" ref="W17" si="215">V17/V$28*100</f>
        <v>0</v>
      </c>
      <c r="X17" s="1">
        <v>7</v>
      </c>
      <c r="Y17" s="5">
        <f t="shared" ref="Y17" si="216">X17/X$28*100</f>
        <v>2.1148036253776437</v>
      </c>
      <c r="Z17" s="1">
        <v>0</v>
      </c>
      <c r="AA17" s="5">
        <f t="shared" ref="AA17" si="217">Z17/Z$28*100</f>
        <v>0</v>
      </c>
      <c r="AB17" s="1">
        <v>0</v>
      </c>
      <c r="AC17" s="5">
        <f t="shared" ref="AC17" si="218">AB17/AB$28*100</f>
        <v>0</v>
      </c>
      <c r="AD17" s="1">
        <v>1</v>
      </c>
      <c r="AE17" s="5">
        <f t="shared" ref="AE17" si="219">AD17/AD$28*100</f>
        <v>2.5</v>
      </c>
      <c r="AF17" s="1">
        <v>6</v>
      </c>
      <c r="AG17" s="5">
        <f t="shared" ref="AG17" si="220">AF17/AF$28*100</f>
        <v>4.5801526717557248</v>
      </c>
      <c r="AH17" s="1">
        <v>33</v>
      </c>
      <c r="AI17" s="5">
        <f t="shared" ref="AI17" si="221">AH17/AH$28*100</f>
        <v>3.3915724563206582</v>
      </c>
      <c r="AJ17" s="1">
        <v>0</v>
      </c>
      <c r="AK17" s="5">
        <f t="shared" ref="AK17" si="222">AJ17/AJ$28*100</f>
        <v>0</v>
      </c>
      <c r="AL17" s="1">
        <v>0</v>
      </c>
      <c r="AM17" s="5">
        <f t="shared" ref="AM17" si="223">AL17/AL$28*100</f>
        <v>0</v>
      </c>
      <c r="AN17" s="1">
        <f t="shared" si="17"/>
        <v>113</v>
      </c>
      <c r="AO17" s="5">
        <f t="shared" ref="AO17" si="224">AN17/AN$28*100</f>
        <v>3.5017043693833281</v>
      </c>
    </row>
    <row r="18" spans="1:41" ht="15.75" x14ac:dyDescent="0.25">
      <c r="A18" s="1" t="s">
        <v>160</v>
      </c>
      <c r="B18" s="1">
        <v>4</v>
      </c>
      <c r="C18" s="5">
        <f t="shared" si="0"/>
        <v>6.666666666666667</v>
      </c>
      <c r="D18" s="1">
        <v>1</v>
      </c>
      <c r="E18" s="5">
        <f t="shared" si="0"/>
        <v>1.7543859649122806</v>
      </c>
      <c r="F18" s="1">
        <v>2</v>
      </c>
      <c r="G18" s="5">
        <f t="shared" ref="G18" si="225">F18/F$28*100</f>
        <v>7.4074074074074066</v>
      </c>
      <c r="H18" s="1">
        <v>0</v>
      </c>
      <c r="I18" s="5">
        <f t="shared" ref="I18" si="226">H18/H$28*100</f>
        <v>0</v>
      </c>
      <c r="J18" s="1">
        <v>0</v>
      </c>
      <c r="K18" s="5">
        <f t="shared" ref="K18" si="227">J18/J$28*100</f>
        <v>0</v>
      </c>
      <c r="L18" s="1">
        <v>1</v>
      </c>
      <c r="M18" s="5">
        <f t="shared" ref="M18" si="228">L18/L$28*100</f>
        <v>1.4492753623188406</v>
      </c>
      <c r="N18" s="1">
        <v>4</v>
      </c>
      <c r="O18" s="5">
        <f t="shared" ref="O18" si="229">N18/N$28*100</f>
        <v>4.2105263157894735</v>
      </c>
      <c r="P18" s="1">
        <v>24</v>
      </c>
      <c r="Q18" s="5">
        <f t="shared" ref="Q18" si="230">P18/P$28*100</f>
        <v>2.2944550669216062</v>
      </c>
      <c r="R18" s="1">
        <v>4</v>
      </c>
      <c r="S18" s="5">
        <f t="shared" ref="S18" si="231">R18/R$28*100</f>
        <v>2.6490066225165565</v>
      </c>
      <c r="T18" s="1">
        <v>7</v>
      </c>
      <c r="U18" s="5">
        <f t="shared" ref="U18" si="232">T18/T$28*100</f>
        <v>10.9375</v>
      </c>
      <c r="V18" s="1">
        <v>2</v>
      </c>
      <c r="W18" s="5">
        <f t="shared" ref="W18" si="233">V18/V$28*100</f>
        <v>6.666666666666667</v>
      </c>
      <c r="X18" s="1">
        <v>9</v>
      </c>
      <c r="Y18" s="5">
        <f t="shared" ref="Y18" si="234">X18/X$28*100</f>
        <v>2.7190332326283988</v>
      </c>
      <c r="Z18" s="1">
        <v>0</v>
      </c>
      <c r="AA18" s="5">
        <f t="shared" ref="AA18" si="235">Z18/Z$28*100</f>
        <v>0</v>
      </c>
      <c r="AB18" s="1">
        <v>1</v>
      </c>
      <c r="AC18" s="5">
        <f t="shared" ref="AC18" si="236">AB18/AB$28*100</f>
        <v>14.285714285714285</v>
      </c>
      <c r="AD18" s="1">
        <v>1</v>
      </c>
      <c r="AE18" s="5">
        <f t="shared" ref="AE18" si="237">AD18/AD$28*100</f>
        <v>2.5</v>
      </c>
      <c r="AF18" s="1">
        <v>0</v>
      </c>
      <c r="AG18" s="5">
        <f t="shared" ref="AG18" si="238">AF18/AF$28*100</f>
        <v>0</v>
      </c>
      <c r="AH18" s="1">
        <v>41</v>
      </c>
      <c r="AI18" s="5">
        <f t="shared" ref="AI18" si="239">AH18/AH$28*100</f>
        <v>4.2137718396711206</v>
      </c>
      <c r="AJ18" s="1">
        <v>0</v>
      </c>
      <c r="AK18" s="5">
        <f t="shared" ref="AK18" si="240">AJ18/AJ$28*100</f>
        <v>0</v>
      </c>
      <c r="AL18" s="1">
        <v>4</v>
      </c>
      <c r="AM18" s="5">
        <f t="shared" ref="AM18" si="241">AL18/AL$28*100</f>
        <v>6.1538461538461542</v>
      </c>
      <c r="AN18" s="1">
        <f t="shared" si="17"/>
        <v>105</v>
      </c>
      <c r="AO18" s="5">
        <f t="shared" ref="AO18" si="242">AN18/AN$28*100</f>
        <v>3.2537960954446854</v>
      </c>
    </row>
    <row r="19" spans="1:41" ht="15.75" x14ac:dyDescent="0.25">
      <c r="A19" s="1" t="s">
        <v>161</v>
      </c>
      <c r="B19" s="1">
        <v>3</v>
      </c>
      <c r="C19" s="5">
        <f t="shared" si="0"/>
        <v>5</v>
      </c>
      <c r="D19" s="1">
        <v>4</v>
      </c>
      <c r="E19" s="5">
        <f t="shared" si="0"/>
        <v>7.0175438596491224</v>
      </c>
      <c r="F19" s="1">
        <v>0</v>
      </c>
      <c r="G19" s="5">
        <f t="shared" ref="G19" si="243">F19/F$28*100</f>
        <v>0</v>
      </c>
      <c r="H19" s="1">
        <v>1</v>
      </c>
      <c r="I19" s="5">
        <f t="shared" ref="I19" si="244">H19/H$28*100</f>
        <v>4.3478260869565215</v>
      </c>
      <c r="J19" s="1">
        <v>2</v>
      </c>
      <c r="K19" s="5">
        <f t="shared" ref="K19" si="245">J19/J$28*100</f>
        <v>4.6511627906976747</v>
      </c>
      <c r="L19" s="1">
        <v>2</v>
      </c>
      <c r="M19" s="5">
        <f t="shared" ref="M19" si="246">L19/L$28*100</f>
        <v>2.8985507246376812</v>
      </c>
      <c r="N19" s="1">
        <v>5</v>
      </c>
      <c r="O19" s="5">
        <f t="shared" ref="O19" si="247">N19/N$28*100</f>
        <v>5.2631578947368416</v>
      </c>
      <c r="P19" s="1">
        <v>36</v>
      </c>
      <c r="Q19" s="5">
        <f t="shared" ref="Q19" si="248">P19/P$28*100</f>
        <v>3.4416826003824093</v>
      </c>
      <c r="R19" s="1">
        <v>1</v>
      </c>
      <c r="S19" s="5">
        <f t="shared" ref="S19" si="249">R19/R$28*100</f>
        <v>0.66225165562913912</v>
      </c>
      <c r="T19" s="1">
        <v>6</v>
      </c>
      <c r="U19" s="5">
        <f t="shared" ref="U19" si="250">T19/T$28*100</f>
        <v>9.375</v>
      </c>
      <c r="V19" s="1">
        <v>6</v>
      </c>
      <c r="W19" s="5">
        <f t="shared" ref="W19" si="251">V19/V$28*100</f>
        <v>20</v>
      </c>
      <c r="X19" s="1">
        <v>18</v>
      </c>
      <c r="Y19" s="5">
        <f t="shared" ref="Y19" si="252">X19/X$28*100</f>
        <v>5.4380664652567976</v>
      </c>
      <c r="Z19" s="1">
        <v>0</v>
      </c>
      <c r="AA19" s="5">
        <f t="shared" ref="AA19" si="253">Z19/Z$28*100</f>
        <v>0</v>
      </c>
      <c r="AB19" s="1">
        <v>0</v>
      </c>
      <c r="AC19" s="5">
        <f t="shared" ref="AC19" si="254">AB19/AB$28*100</f>
        <v>0</v>
      </c>
      <c r="AD19" s="1">
        <v>2</v>
      </c>
      <c r="AE19" s="5">
        <f t="shared" ref="AE19" si="255">AD19/AD$28*100</f>
        <v>5</v>
      </c>
      <c r="AF19" s="1">
        <v>3</v>
      </c>
      <c r="AG19" s="5">
        <f t="shared" ref="AG19" si="256">AF19/AF$28*100</f>
        <v>2.2900763358778624</v>
      </c>
      <c r="AH19" s="1">
        <v>36</v>
      </c>
      <c r="AI19" s="5">
        <f t="shared" ref="AI19" si="257">AH19/AH$28*100</f>
        <v>3.6998972250770814</v>
      </c>
      <c r="AJ19" s="1">
        <v>0</v>
      </c>
      <c r="AK19" s="5">
        <f t="shared" ref="AK19" si="258">AJ19/AJ$28*100</f>
        <v>0</v>
      </c>
      <c r="AL19" s="1">
        <v>6</v>
      </c>
      <c r="AM19" s="5">
        <f t="shared" ref="AM19" si="259">AL19/AL$28*100</f>
        <v>9.2307692307692317</v>
      </c>
      <c r="AN19" s="1">
        <f t="shared" si="17"/>
        <v>131</v>
      </c>
      <c r="AO19" s="5">
        <f t="shared" ref="AO19" si="260">AN19/AN$28*100</f>
        <v>4.0594979857452742</v>
      </c>
    </row>
    <row r="20" spans="1:41" ht="31.5" x14ac:dyDescent="0.25">
      <c r="A20" s="1" t="s">
        <v>162</v>
      </c>
      <c r="B20" s="1">
        <v>2</v>
      </c>
      <c r="C20" s="5">
        <f t="shared" si="0"/>
        <v>3.3333333333333335</v>
      </c>
      <c r="D20" s="1">
        <v>1</v>
      </c>
      <c r="E20" s="5">
        <f t="shared" si="0"/>
        <v>1.7543859649122806</v>
      </c>
      <c r="F20" s="1">
        <v>0</v>
      </c>
      <c r="G20" s="5">
        <f t="shared" ref="G20" si="261">F20/F$28*100</f>
        <v>0</v>
      </c>
      <c r="H20" s="1">
        <v>2</v>
      </c>
      <c r="I20" s="5">
        <f t="shared" ref="I20" si="262">H20/H$28*100</f>
        <v>8.695652173913043</v>
      </c>
      <c r="J20" s="1">
        <v>4</v>
      </c>
      <c r="K20" s="5">
        <f t="shared" ref="K20" si="263">J20/J$28*100</f>
        <v>9.3023255813953494</v>
      </c>
      <c r="L20" s="1">
        <v>3</v>
      </c>
      <c r="M20" s="5">
        <f t="shared" ref="M20" si="264">L20/L$28*100</f>
        <v>4.3478260869565215</v>
      </c>
      <c r="N20" s="1">
        <v>2</v>
      </c>
      <c r="O20" s="5">
        <f t="shared" ref="O20" si="265">N20/N$28*100</f>
        <v>2.1052631578947367</v>
      </c>
      <c r="P20" s="1">
        <v>54</v>
      </c>
      <c r="Q20" s="5">
        <f t="shared" ref="Q20" si="266">P20/P$28*100</f>
        <v>5.1625239005736141</v>
      </c>
      <c r="R20" s="1">
        <v>1</v>
      </c>
      <c r="S20" s="5">
        <f t="shared" ref="S20" si="267">R20/R$28*100</f>
        <v>0.66225165562913912</v>
      </c>
      <c r="T20" s="1">
        <v>4</v>
      </c>
      <c r="U20" s="5">
        <f t="shared" ref="U20" si="268">T20/T$28*100</f>
        <v>6.25</v>
      </c>
      <c r="V20" s="1">
        <v>0</v>
      </c>
      <c r="W20" s="5">
        <f t="shared" ref="W20" si="269">V20/V$28*100</f>
        <v>0</v>
      </c>
      <c r="X20" s="1">
        <v>8</v>
      </c>
      <c r="Y20" s="5">
        <f t="shared" ref="Y20" si="270">X20/X$28*100</f>
        <v>2.416918429003021</v>
      </c>
      <c r="Z20" s="1">
        <v>1</v>
      </c>
      <c r="AA20" s="5">
        <f t="shared" ref="AA20" si="271">Z20/Z$28*100</f>
        <v>9.0909090909090917</v>
      </c>
      <c r="AB20" s="1">
        <v>0</v>
      </c>
      <c r="AC20" s="5">
        <f t="shared" ref="AC20" si="272">AB20/AB$28*100</f>
        <v>0</v>
      </c>
      <c r="AD20" s="1">
        <v>1</v>
      </c>
      <c r="AE20" s="5">
        <f t="shared" ref="AE20" si="273">AD20/AD$28*100</f>
        <v>2.5</v>
      </c>
      <c r="AF20" s="1">
        <v>4</v>
      </c>
      <c r="AG20" s="5">
        <f t="shared" ref="AG20" si="274">AF20/AF$28*100</f>
        <v>3.0534351145038165</v>
      </c>
      <c r="AH20" s="1">
        <v>31</v>
      </c>
      <c r="AI20" s="5">
        <f t="shared" ref="AI20" si="275">AH20/AH$28*100</f>
        <v>3.1860226104830422</v>
      </c>
      <c r="AJ20" s="1">
        <v>0</v>
      </c>
      <c r="AK20" s="5">
        <f t="shared" ref="AK20" si="276">AJ20/AJ$28*100</f>
        <v>0</v>
      </c>
      <c r="AL20" s="1">
        <v>2</v>
      </c>
      <c r="AM20" s="5">
        <f t="shared" ref="AM20" si="277">AL20/AL$28*100</f>
        <v>3.0769230769230771</v>
      </c>
      <c r="AN20" s="1">
        <f t="shared" si="17"/>
        <v>120</v>
      </c>
      <c r="AO20" s="5">
        <f t="shared" ref="AO20" si="278">AN20/AN$28*100</f>
        <v>3.7186241090796406</v>
      </c>
    </row>
    <row r="21" spans="1:41" ht="31.5" x14ac:dyDescent="0.25">
      <c r="A21" s="1" t="s">
        <v>163</v>
      </c>
      <c r="B21" s="1">
        <v>3</v>
      </c>
      <c r="C21" s="5">
        <f t="shared" si="0"/>
        <v>5</v>
      </c>
      <c r="D21" s="1">
        <v>0</v>
      </c>
      <c r="E21" s="5">
        <f t="shared" si="0"/>
        <v>0</v>
      </c>
      <c r="F21" s="1">
        <v>1</v>
      </c>
      <c r="G21" s="5">
        <f t="shared" ref="G21" si="279">F21/F$28*100</f>
        <v>3.7037037037037033</v>
      </c>
      <c r="H21" s="1">
        <v>0</v>
      </c>
      <c r="I21" s="5">
        <f t="shared" ref="I21" si="280">H21/H$28*100</f>
        <v>0</v>
      </c>
      <c r="J21" s="1">
        <v>1</v>
      </c>
      <c r="K21" s="5">
        <f t="shared" ref="K21" si="281">J21/J$28*100</f>
        <v>2.3255813953488373</v>
      </c>
      <c r="L21" s="1">
        <v>2</v>
      </c>
      <c r="M21" s="5">
        <f t="shared" ref="M21" si="282">L21/L$28*100</f>
        <v>2.8985507246376812</v>
      </c>
      <c r="N21" s="1">
        <v>1</v>
      </c>
      <c r="O21" s="5">
        <f t="shared" ref="O21" si="283">N21/N$28*100</f>
        <v>1.0526315789473684</v>
      </c>
      <c r="P21" s="1">
        <v>34</v>
      </c>
      <c r="Q21" s="5">
        <f t="shared" ref="Q21" si="284">P21/P$28*100</f>
        <v>3.2504780114722758</v>
      </c>
      <c r="R21" s="1">
        <v>5</v>
      </c>
      <c r="S21" s="5">
        <f t="shared" ref="S21" si="285">R21/R$28*100</f>
        <v>3.3112582781456954</v>
      </c>
      <c r="T21" s="1">
        <v>1</v>
      </c>
      <c r="U21" s="5">
        <f t="shared" ref="U21" si="286">T21/T$28*100</f>
        <v>1.5625</v>
      </c>
      <c r="V21" s="1">
        <v>2</v>
      </c>
      <c r="W21" s="5">
        <f t="shared" ref="W21" si="287">V21/V$28*100</f>
        <v>6.666666666666667</v>
      </c>
      <c r="X21" s="1">
        <v>13</v>
      </c>
      <c r="Y21" s="5">
        <f t="shared" ref="Y21" si="288">X21/X$28*100</f>
        <v>3.9274924471299091</v>
      </c>
      <c r="Z21" s="1">
        <v>2</v>
      </c>
      <c r="AA21" s="5">
        <f t="shared" ref="AA21" si="289">Z21/Z$28*100</f>
        <v>18.181818181818183</v>
      </c>
      <c r="AB21" s="1">
        <v>1</v>
      </c>
      <c r="AC21" s="5">
        <f t="shared" ref="AC21" si="290">AB21/AB$28*100</f>
        <v>14.285714285714285</v>
      </c>
      <c r="AD21" s="1">
        <v>3</v>
      </c>
      <c r="AE21" s="5">
        <f t="shared" ref="AE21" si="291">AD21/AD$28*100</f>
        <v>7.5</v>
      </c>
      <c r="AF21" s="1">
        <v>3</v>
      </c>
      <c r="AG21" s="5">
        <f t="shared" ref="AG21" si="292">AF21/AF$28*100</f>
        <v>2.2900763358778624</v>
      </c>
      <c r="AH21" s="1">
        <v>47</v>
      </c>
      <c r="AI21" s="5">
        <f t="shared" ref="AI21" si="293">AH21/AH$28*100</f>
        <v>4.830421377183967</v>
      </c>
      <c r="AJ21" s="1">
        <v>0</v>
      </c>
      <c r="AK21" s="5">
        <f t="shared" ref="AK21" si="294">AJ21/AJ$28*100</f>
        <v>0</v>
      </c>
      <c r="AL21" s="1">
        <v>6</v>
      </c>
      <c r="AM21" s="5">
        <f t="shared" ref="AM21" si="295">AL21/AL$28*100</f>
        <v>9.2307692307692317</v>
      </c>
      <c r="AN21" s="1">
        <f t="shared" si="17"/>
        <v>125</v>
      </c>
      <c r="AO21" s="5">
        <f t="shared" ref="AO21" si="296">AN21/AN$28*100</f>
        <v>3.8735667802912923</v>
      </c>
    </row>
    <row r="22" spans="1:41" ht="31.5" x14ac:dyDescent="0.25">
      <c r="A22" s="1" t="s">
        <v>164</v>
      </c>
      <c r="B22" s="1">
        <v>3</v>
      </c>
      <c r="C22" s="5">
        <f t="shared" si="0"/>
        <v>5</v>
      </c>
      <c r="D22" s="1">
        <v>5</v>
      </c>
      <c r="E22" s="5">
        <f t="shared" si="0"/>
        <v>8.7719298245614024</v>
      </c>
      <c r="F22" s="1">
        <v>0</v>
      </c>
      <c r="G22" s="5">
        <f t="shared" ref="G22" si="297">F22/F$28*100</f>
        <v>0</v>
      </c>
      <c r="H22" s="1">
        <v>0</v>
      </c>
      <c r="I22" s="5">
        <f t="shared" ref="I22" si="298">H22/H$28*100</f>
        <v>0</v>
      </c>
      <c r="J22" s="1">
        <v>3</v>
      </c>
      <c r="K22" s="5">
        <f t="shared" ref="K22" si="299">J22/J$28*100</f>
        <v>6.9767441860465116</v>
      </c>
      <c r="L22" s="1">
        <v>0</v>
      </c>
      <c r="M22" s="5">
        <f t="shared" ref="M22" si="300">L22/L$28*100</f>
        <v>0</v>
      </c>
      <c r="N22" s="1">
        <v>3</v>
      </c>
      <c r="O22" s="5">
        <f t="shared" ref="O22" si="301">N22/N$28*100</f>
        <v>3.1578947368421053</v>
      </c>
      <c r="P22" s="1">
        <v>29</v>
      </c>
      <c r="Q22" s="5">
        <f t="shared" ref="Q22" si="302">P22/P$28*100</f>
        <v>2.7724665391969405</v>
      </c>
      <c r="R22" s="1">
        <v>2</v>
      </c>
      <c r="S22" s="5">
        <f t="shared" ref="S22" si="303">R22/R$28*100</f>
        <v>1.3245033112582782</v>
      </c>
      <c r="T22" s="1">
        <v>2</v>
      </c>
      <c r="U22" s="5">
        <f t="shared" ref="U22" si="304">T22/T$28*100</f>
        <v>3.125</v>
      </c>
      <c r="V22" s="1">
        <v>0</v>
      </c>
      <c r="W22" s="5">
        <f t="shared" ref="W22" si="305">V22/V$28*100</f>
        <v>0</v>
      </c>
      <c r="X22" s="1">
        <v>7</v>
      </c>
      <c r="Y22" s="5">
        <f t="shared" ref="Y22" si="306">X22/X$28*100</f>
        <v>2.1148036253776437</v>
      </c>
      <c r="Z22" s="1">
        <v>0</v>
      </c>
      <c r="AA22" s="5">
        <f t="shared" ref="AA22" si="307">Z22/Z$28*100</f>
        <v>0</v>
      </c>
      <c r="AB22" s="1">
        <v>0</v>
      </c>
      <c r="AC22" s="5">
        <f t="shared" ref="AC22" si="308">AB22/AB$28*100</f>
        <v>0</v>
      </c>
      <c r="AD22" s="1">
        <v>5</v>
      </c>
      <c r="AE22" s="5">
        <f t="shared" ref="AE22" si="309">AD22/AD$28*100</f>
        <v>12.5</v>
      </c>
      <c r="AF22" s="1">
        <v>6</v>
      </c>
      <c r="AG22" s="5">
        <f t="shared" ref="AG22" si="310">AF22/AF$28*100</f>
        <v>4.5801526717557248</v>
      </c>
      <c r="AH22" s="1">
        <v>38</v>
      </c>
      <c r="AI22" s="5">
        <f t="shared" ref="AI22" si="311">AH22/AH$28*100</f>
        <v>3.9054470709146969</v>
      </c>
      <c r="AJ22" s="1">
        <v>0</v>
      </c>
      <c r="AK22" s="5">
        <f t="shared" ref="AK22" si="312">AJ22/AJ$28*100</f>
        <v>0</v>
      </c>
      <c r="AL22" s="1">
        <v>2</v>
      </c>
      <c r="AM22" s="5">
        <f t="shared" ref="AM22" si="313">AL22/AL$28*100</f>
        <v>3.0769230769230771</v>
      </c>
      <c r="AN22" s="1">
        <f t="shared" si="17"/>
        <v>105</v>
      </c>
      <c r="AO22" s="5">
        <f t="shared" ref="AO22" si="314">AN22/AN$28*100</f>
        <v>3.2537960954446854</v>
      </c>
    </row>
    <row r="23" spans="1:41" ht="31.5" x14ac:dyDescent="0.25">
      <c r="A23" s="1" t="s">
        <v>165</v>
      </c>
      <c r="B23" s="1">
        <v>1</v>
      </c>
      <c r="C23" s="5">
        <f t="shared" si="0"/>
        <v>1.6666666666666667</v>
      </c>
      <c r="D23" s="1">
        <v>1</v>
      </c>
      <c r="E23" s="5">
        <f t="shared" si="0"/>
        <v>1.7543859649122806</v>
      </c>
      <c r="F23" s="1">
        <v>2</v>
      </c>
      <c r="G23" s="5">
        <f t="shared" ref="G23" si="315">F23/F$28*100</f>
        <v>7.4074074074074066</v>
      </c>
      <c r="H23" s="1">
        <v>0</v>
      </c>
      <c r="I23" s="5">
        <f t="shared" ref="I23" si="316">H23/H$28*100</f>
        <v>0</v>
      </c>
      <c r="J23" s="1">
        <v>1</v>
      </c>
      <c r="K23" s="5">
        <f t="shared" ref="K23" si="317">J23/J$28*100</f>
        <v>2.3255813953488373</v>
      </c>
      <c r="L23" s="1">
        <v>4</v>
      </c>
      <c r="M23" s="5">
        <f t="shared" ref="M23" si="318">L23/L$28*100</f>
        <v>5.7971014492753623</v>
      </c>
      <c r="N23" s="1">
        <v>7</v>
      </c>
      <c r="O23" s="5">
        <f t="shared" ref="O23" si="319">N23/N$28*100</f>
        <v>7.3684210526315779</v>
      </c>
      <c r="P23" s="1">
        <v>36</v>
      </c>
      <c r="Q23" s="5">
        <f t="shared" ref="Q23" si="320">P23/P$28*100</f>
        <v>3.4416826003824093</v>
      </c>
      <c r="R23" s="1">
        <v>4</v>
      </c>
      <c r="S23" s="5">
        <f t="shared" ref="S23" si="321">R23/R$28*100</f>
        <v>2.6490066225165565</v>
      </c>
      <c r="T23" s="1">
        <v>3</v>
      </c>
      <c r="U23" s="5">
        <f t="shared" ref="U23" si="322">T23/T$28*100</f>
        <v>4.6875</v>
      </c>
      <c r="V23" s="1">
        <v>0</v>
      </c>
      <c r="W23" s="5">
        <f t="shared" ref="W23" si="323">V23/V$28*100</f>
        <v>0</v>
      </c>
      <c r="X23" s="1">
        <v>16</v>
      </c>
      <c r="Y23" s="5">
        <f t="shared" ref="Y23" si="324">X23/X$28*100</f>
        <v>4.833836858006042</v>
      </c>
      <c r="Z23" s="1">
        <v>0</v>
      </c>
      <c r="AA23" s="5">
        <f t="shared" ref="AA23" si="325">Z23/Z$28*100</f>
        <v>0</v>
      </c>
      <c r="AB23" s="1">
        <v>1</v>
      </c>
      <c r="AC23" s="5">
        <f t="shared" ref="AC23" si="326">AB23/AB$28*100</f>
        <v>14.285714285714285</v>
      </c>
      <c r="AD23" s="1">
        <v>0</v>
      </c>
      <c r="AE23" s="5">
        <f t="shared" ref="AE23" si="327">AD23/AD$28*100</f>
        <v>0</v>
      </c>
      <c r="AF23" s="1">
        <v>7</v>
      </c>
      <c r="AG23" s="5">
        <f t="shared" ref="AG23" si="328">AF23/AF$28*100</f>
        <v>5.343511450381679</v>
      </c>
      <c r="AH23" s="1">
        <v>49</v>
      </c>
      <c r="AI23" s="5">
        <f t="shared" ref="AI23" si="329">AH23/AH$28*100</f>
        <v>5.0359712230215825</v>
      </c>
      <c r="AJ23" s="1">
        <v>0</v>
      </c>
      <c r="AK23" s="5">
        <f t="shared" ref="AK23" si="330">AJ23/AJ$28*100</f>
        <v>0</v>
      </c>
      <c r="AL23" s="1">
        <v>2</v>
      </c>
      <c r="AM23" s="5">
        <f t="shared" ref="AM23" si="331">AL23/AL$28*100</f>
        <v>3.0769230769230771</v>
      </c>
      <c r="AN23" s="1">
        <f t="shared" si="17"/>
        <v>134</v>
      </c>
      <c r="AO23" s="5">
        <f t="shared" ref="AO23" si="332">AN23/AN$28*100</f>
        <v>4.1524635884722656</v>
      </c>
    </row>
    <row r="24" spans="1:41" ht="31.5" x14ac:dyDescent="0.25">
      <c r="A24" s="1" t="s">
        <v>166</v>
      </c>
      <c r="B24" s="1">
        <v>0</v>
      </c>
      <c r="C24" s="5">
        <f t="shared" si="0"/>
        <v>0</v>
      </c>
      <c r="D24" s="1">
        <v>0</v>
      </c>
      <c r="E24" s="5">
        <f t="shared" si="0"/>
        <v>0</v>
      </c>
      <c r="F24" s="1">
        <v>1</v>
      </c>
      <c r="G24" s="5">
        <f t="shared" ref="G24" si="333">F24/F$28*100</f>
        <v>3.7037037037037033</v>
      </c>
      <c r="H24" s="1">
        <v>2</v>
      </c>
      <c r="I24" s="5">
        <f t="shared" ref="I24" si="334">H24/H$28*100</f>
        <v>8.695652173913043</v>
      </c>
      <c r="J24" s="1">
        <v>2</v>
      </c>
      <c r="K24" s="5">
        <f t="shared" ref="K24" si="335">J24/J$28*100</f>
        <v>4.6511627906976747</v>
      </c>
      <c r="L24" s="1">
        <v>1</v>
      </c>
      <c r="M24" s="5">
        <f t="shared" ref="M24" si="336">L24/L$28*100</f>
        <v>1.4492753623188406</v>
      </c>
      <c r="N24" s="1">
        <v>7</v>
      </c>
      <c r="O24" s="5">
        <f t="shared" ref="O24" si="337">N24/N$28*100</f>
        <v>7.3684210526315779</v>
      </c>
      <c r="P24" s="1">
        <v>25</v>
      </c>
      <c r="Q24" s="5">
        <f t="shared" ref="Q24" si="338">P24/P$28*100</f>
        <v>2.3900573613766731</v>
      </c>
      <c r="R24" s="1">
        <v>1</v>
      </c>
      <c r="S24" s="5">
        <f t="shared" ref="S24" si="339">R24/R$28*100</f>
        <v>0.66225165562913912</v>
      </c>
      <c r="T24" s="1">
        <v>3</v>
      </c>
      <c r="U24" s="5">
        <f t="shared" ref="U24" si="340">T24/T$28*100</f>
        <v>4.6875</v>
      </c>
      <c r="V24" s="1">
        <v>2</v>
      </c>
      <c r="W24" s="5">
        <f t="shared" ref="W24" si="341">V24/V$28*100</f>
        <v>6.666666666666667</v>
      </c>
      <c r="X24" s="1">
        <v>7</v>
      </c>
      <c r="Y24" s="5">
        <f t="shared" ref="Y24" si="342">X24/X$28*100</f>
        <v>2.1148036253776437</v>
      </c>
      <c r="Z24" s="1">
        <v>0</v>
      </c>
      <c r="AA24" s="5">
        <f t="shared" ref="AA24" si="343">Z24/Z$28*100</f>
        <v>0</v>
      </c>
      <c r="AB24" s="1">
        <v>0</v>
      </c>
      <c r="AC24" s="5">
        <f t="shared" ref="AC24" si="344">AB24/AB$28*100</f>
        <v>0</v>
      </c>
      <c r="AD24" s="1">
        <v>0</v>
      </c>
      <c r="AE24" s="5">
        <f t="shared" ref="AE24" si="345">AD24/AD$28*100</f>
        <v>0</v>
      </c>
      <c r="AF24" s="1">
        <v>4</v>
      </c>
      <c r="AG24" s="5">
        <f t="shared" ref="AG24" si="346">AF24/AF$28*100</f>
        <v>3.0534351145038165</v>
      </c>
      <c r="AH24" s="1">
        <v>39</v>
      </c>
      <c r="AI24" s="5">
        <f t="shared" ref="AI24" si="347">AH24/AH$28*100</f>
        <v>4.0082219938335042</v>
      </c>
      <c r="AJ24" s="1">
        <v>0</v>
      </c>
      <c r="AK24" s="5">
        <f t="shared" ref="AK24" si="348">AJ24/AJ$28*100</f>
        <v>0</v>
      </c>
      <c r="AL24" s="1">
        <v>1</v>
      </c>
      <c r="AM24" s="5">
        <f t="shared" ref="AM24" si="349">AL24/AL$28*100</f>
        <v>1.5384615384615385</v>
      </c>
      <c r="AN24" s="1">
        <f t="shared" si="17"/>
        <v>95</v>
      </c>
      <c r="AO24" s="5">
        <f t="shared" ref="AO24" si="350">AN24/AN$28*100</f>
        <v>2.9439107530213819</v>
      </c>
    </row>
    <row r="25" spans="1:41" ht="31.5" x14ac:dyDescent="0.25">
      <c r="A25" s="1" t="s">
        <v>167</v>
      </c>
      <c r="B25" s="1">
        <v>2</v>
      </c>
      <c r="C25" s="5">
        <f t="shared" si="0"/>
        <v>3.3333333333333335</v>
      </c>
      <c r="D25" s="1">
        <v>5</v>
      </c>
      <c r="E25" s="5">
        <f t="shared" si="0"/>
        <v>8.7719298245614024</v>
      </c>
      <c r="F25" s="1">
        <v>2</v>
      </c>
      <c r="G25" s="5">
        <f t="shared" ref="G25" si="351">F25/F$28*100</f>
        <v>7.4074074074074066</v>
      </c>
      <c r="H25" s="1">
        <v>0</v>
      </c>
      <c r="I25" s="5">
        <f t="shared" ref="I25" si="352">H25/H$28*100</f>
        <v>0</v>
      </c>
      <c r="J25" s="1">
        <v>1</v>
      </c>
      <c r="K25" s="5">
        <f t="shared" ref="K25" si="353">J25/J$28*100</f>
        <v>2.3255813953488373</v>
      </c>
      <c r="L25" s="1">
        <v>1</v>
      </c>
      <c r="M25" s="5">
        <f t="shared" ref="M25" si="354">L25/L$28*100</f>
        <v>1.4492753623188406</v>
      </c>
      <c r="N25" s="1">
        <v>2</v>
      </c>
      <c r="O25" s="5">
        <f t="shared" ref="O25" si="355">N25/N$28*100</f>
        <v>2.1052631578947367</v>
      </c>
      <c r="P25" s="1">
        <v>46</v>
      </c>
      <c r="Q25" s="5">
        <f t="shared" ref="Q25" si="356">P25/P$28*100</f>
        <v>4.3977055449330784</v>
      </c>
      <c r="R25" s="1">
        <v>2</v>
      </c>
      <c r="S25" s="5">
        <f t="shared" ref="S25" si="357">R25/R$28*100</f>
        <v>1.3245033112582782</v>
      </c>
      <c r="T25" s="1">
        <v>0</v>
      </c>
      <c r="U25" s="5">
        <f t="shared" ref="U25" si="358">T25/T$28*100</f>
        <v>0</v>
      </c>
      <c r="V25" s="1">
        <v>3</v>
      </c>
      <c r="W25" s="5">
        <f t="shared" ref="W25" si="359">V25/V$28*100</f>
        <v>10</v>
      </c>
      <c r="X25" s="1">
        <v>16</v>
      </c>
      <c r="Y25" s="5">
        <f t="shared" ref="Y25" si="360">X25/X$28*100</f>
        <v>4.833836858006042</v>
      </c>
      <c r="Z25" s="1">
        <v>1</v>
      </c>
      <c r="AA25" s="5">
        <f t="shared" ref="AA25" si="361">Z25/Z$28*100</f>
        <v>9.0909090909090917</v>
      </c>
      <c r="AB25" s="1">
        <v>1</v>
      </c>
      <c r="AC25" s="5">
        <f t="shared" ref="AC25" si="362">AB25/AB$28*100</f>
        <v>14.285714285714285</v>
      </c>
      <c r="AD25" s="1">
        <v>2</v>
      </c>
      <c r="AE25" s="5">
        <f t="shared" ref="AE25" si="363">AD25/AD$28*100</f>
        <v>5</v>
      </c>
      <c r="AF25" s="1">
        <v>7</v>
      </c>
      <c r="AG25" s="5">
        <f t="shared" ref="AG25" si="364">AF25/AF$28*100</f>
        <v>5.343511450381679</v>
      </c>
      <c r="AH25" s="1">
        <v>45</v>
      </c>
      <c r="AI25" s="5">
        <f t="shared" ref="AI25" si="365">AH25/AH$28*100</f>
        <v>4.6248715313463515</v>
      </c>
      <c r="AJ25" s="1">
        <v>0</v>
      </c>
      <c r="AK25" s="5">
        <f t="shared" ref="AK25" si="366">AJ25/AJ$28*100</f>
        <v>0</v>
      </c>
      <c r="AL25" s="1">
        <v>1</v>
      </c>
      <c r="AM25" s="5">
        <f t="shared" ref="AM25" si="367">AL25/AL$28*100</f>
        <v>1.5384615384615385</v>
      </c>
      <c r="AN25" s="1">
        <f t="shared" si="17"/>
        <v>137</v>
      </c>
      <c r="AO25" s="5">
        <f t="shared" ref="AO25" si="368">AN25/AN$28*100</f>
        <v>4.2454291911992561</v>
      </c>
    </row>
    <row r="26" spans="1:41" ht="31.5" x14ac:dyDescent="0.25">
      <c r="A26" s="1" t="s">
        <v>168</v>
      </c>
      <c r="B26" s="1">
        <v>2</v>
      </c>
      <c r="C26" s="5">
        <f t="shared" si="0"/>
        <v>3.3333333333333335</v>
      </c>
      <c r="D26" s="1">
        <v>3</v>
      </c>
      <c r="E26" s="5">
        <f t="shared" si="0"/>
        <v>5.2631578947368416</v>
      </c>
      <c r="F26" s="1">
        <v>0</v>
      </c>
      <c r="G26" s="5">
        <f t="shared" ref="G26" si="369">F26/F$28*100</f>
        <v>0</v>
      </c>
      <c r="H26" s="1">
        <v>0</v>
      </c>
      <c r="I26" s="5">
        <f t="shared" ref="I26" si="370">H26/H$28*100</f>
        <v>0</v>
      </c>
      <c r="J26" s="1">
        <v>0</v>
      </c>
      <c r="K26" s="5">
        <f t="shared" ref="K26" si="371">J26/J$28*100</f>
        <v>0</v>
      </c>
      <c r="L26" s="1">
        <v>1</v>
      </c>
      <c r="M26" s="5">
        <f t="shared" ref="M26" si="372">L26/L$28*100</f>
        <v>1.4492753623188406</v>
      </c>
      <c r="N26" s="1">
        <v>1</v>
      </c>
      <c r="O26" s="5">
        <f t="shared" ref="O26" si="373">N26/N$28*100</f>
        <v>1.0526315789473684</v>
      </c>
      <c r="P26" s="1">
        <v>37</v>
      </c>
      <c r="Q26" s="5">
        <f t="shared" ref="Q26" si="374">P26/P$28*100</f>
        <v>3.5372848948374758</v>
      </c>
      <c r="R26" s="1">
        <v>1</v>
      </c>
      <c r="S26" s="5">
        <f t="shared" ref="S26" si="375">R26/R$28*100</f>
        <v>0.66225165562913912</v>
      </c>
      <c r="T26" s="1">
        <v>1</v>
      </c>
      <c r="U26" s="5">
        <f t="shared" ref="U26" si="376">T26/T$28*100</f>
        <v>1.5625</v>
      </c>
      <c r="V26" s="1">
        <v>2</v>
      </c>
      <c r="W26" s="5">
        <f t="shared" ref="W26" si="377">V26/V$28*100</f>
        <v>6.666666666666667</v>
      </c>
      <c r="X26" s="1">
        <v>9</v>
      </c>
      <c r="Y26" s="5">
        <f t="shared" ref="Y26" si="378">X26/X$28*100</f>
        <v>2.7190332326283988</v>
      </c>
      <c r="Z26" s="1">
        <v>0</v>
      </c>
      <c r="AA26" s="5">
        <f t="shared" ref="AA26" si="379">Z26/Z$28*100</f>
        <v>0</v>
      </c>
      <c r="AB26" s="1">
        <v>0</v>
      </c>
      <c r="AC26" s="5">
        <f t="shared" ref="AC26" si="380">AB26/AB$28*100</f>
        <v>0</v>
      </c>
      <c r="AD26" s="1">
        <v>4</v>
      </c>
      <c r="AE26" s="5">
        <f t="shared" ref="AE26" si="381">AD26/AD$28*100</f>
        <v>10</v>
      </c>
      <c r="AF26" s="1">
        <v>7</v>
      </c>
      <c r="AG26" s="5">
        <f t="shared" ref="AG26" si="382">AF26/AF$28*100</f>
        <v>5.343511450381679</v>
      </c>
      <c r="AH26" s="1">
        <v>33</v>
      </c>
      <c r="AI26" s="5">
        <f t="shared" ref="AI26" si="383">AH26/AH$28*100</f>
        <v>3.3915724563206582</v>
      </c>
      <c r="AJ26" s="1">
        <v>0</v>
      </c>
      <c r="AK26" s="5">
        <f t="shared" ref="AK26" si="384">AJ26/AJ$28*100</f>
        <v>0</v>
      </c>
      <c r="AL26" s="1">
        <v>7</v>
      </c>
      <c r="AM26" s="5">
        <f t="shared" ref="AM26" si="385">AL26/AL$28*100</f>
        <v>10.76923076923077</v>
      </c>
      <c r="AN26" s="1">
        <f t="shared" si="17"/>
        <v>108</v>
      </c>
      <c r="AO26" s="5">
        <f t="shared" ref="AO26" si="386">AN26/AN$28*100</f>
        <v>3.3467616981716763</v>
      </c>
    </row>
    <row r="27" spans="1:41" ht="31.5" x14ac:dyDescent="0.25">
      <c r="A27" s="1" t="s">
        <v>169</v>
      </c>
      <c r="B27" s="1">
        <v>3</v>
      </c>
      <c r="C27" s="5">
        <f t="shared" si="0"/>
        <v>5</v>
      </c>
      <c r="D27" s="1">
        <v>7</v>
      </c>
      <c r="E27" s="5">
        <f t="shared" si="0"/>
        <v>12.280701754385964</v>
      </c>
      <c r="F27" s="1">
        <v>2</v>
      </c>
      <c r="G27" s="5">
        <f t="shared" ref="G27" si="387">F27/F$28*100</f>
        <v>7.4074074074074066</v>
      </c>
      <c r="H27" s="1">
        <v>0</v>
      </c>
      <c r="I27" s="5">
        <f t="shared" ref="I27" si="388">H27/H$28*100</f>
        <v>0</v>
      </c>
      <c r="J27" s="1">
        <v>0</v>
      </c>
      <c r="K27" s="5">
        <f t="shared" ref="K27" si="389">J27/J$28*100</f>
        <v>0</v>
      </c>
      <c r="L27" s="1">
        <v>2</v>
      </c>
      <c r="M27" s="5">
        <f t="shared" ref="M27" si="390">L27/L$28*100</f>
        <v>2.8985507246376812</v>
      </c>
      <c r="N27" s="1">
        <v>2</v>
      </c>
      <c r="O27" s="5">
        <f t="shared" ref="O27" si="391">N27/N$28*100</f>
        <v>2.1052631578947367</v>
      </c>
      <c r="P27" s="1">
        <v>23</v>
      </c>
      <c r="Q27" s="5">
        <f t="shared" ref="Q27" si="392">P27/P$28*100</f>
        <v>2.1988527724665392</v>
      </c>
      <c r="R27" s="1">
        <v>3</v>
      </c>
      <c r="S27" s="5">
        <f t="shared" ref="S27" si="393">R27/R$28*100</f>
        <v>1.9867549668874174</v>
      </c>
      <c r="T27" s="1">
        <v>1</v>
      </c>
      <c r="U27" s="5">
        <f t="shared" ref="U27" si="394">T27/T$28*100</f>
        <v>1.5625</v>
      </c>
      <c r="V27" s="1">
        <v>0</v>
      </c>
      <c r="W27" s="5">
        <f t="shared" ref="W27" si="395">V27/V$28*100</f>
        <v>0</v>
      </c>
      <c r="X27" s="1">
        <v>18</v>
      </c>
      <c r="Y27" s="5">
        <f t="shared" ref="Y27" si="396">X27/X$28*100</f>
        <v>5.4380664652567976</v>
      </c>
      <c r="Z27" s="1">
        <v>1</v>
      </c>
      <c r="AA27" s="5">
        <f t="shared" ref="AA27" si="397">Z27/Z$28*100</f>
        <v>9.0909090909090917</v>
      </c>
      <c r="AB27" s="1">
        <v>0</v>
      </c>
      <c r="AC27" s="5">
        <f t="shared" ref="AC27" si="398">AB27/AB$28*100</f>
        <v>0</v>
      </c>
      <c r="AD27" s="1">
        <v>2</v>
      </c>
      <c r="AE27" s="5">
        <f t="shared" ref="AE27" si="399">AD27/AD$28*100</f>
        <v>5</v>
      </c>
      <c r="AF27" s="1">
        <v>6</v>
      </c>
      <c r="AG27" s="5">
        <f t="shared" ref="AG27" si="400">AF27/AF$28*100</f>
        <v>4.5801526717557248</v>
      </c>
      <c r="AH27" s="1">
        <v>21</v>
      </c>
      <c r="AI27" s="5">
        <f t="shared" ref="AI27" si="401">AH27/AH$28*100</f>
        <v>2.1582733812949639</v>
      </c>
      <c r="AJ27" s="1">
        <v>2</v>
      </c>
      <c r="AK27" s="5">
        <f t="shared" ref="AK27" si="402">AJ27/AJ$28*100</f>
        <v>50</v>
      </c>
      <c r="AL27" s="1">
        <v>1</v>
      </c>
      <c r="AM27" s="5">
        <f t="shared" ref="AM27" si="403">AL27/AL$28*100</f>
        <v>1.5384615384615385</v>
      </c>
      <c r="AN27" s="1">
        <f t="shared" si="17"/>
        <v>94</v>
      </c>
      <c r="AO27" s="5">
        <f t="shared" ref="AO27" si="404">AN27/AN$28*100</f>
        <v>2.9129222187790518</v>
      </c>
    </row>
    <row r="28" spans="1:41" ht="15.75" x14ac:dyDescent="0.25">
      <c r="A28" s="14" t="s">
        <v>9</v>
      </c>
      <c r="B28" s="14">
        <f>SUM(B4:B27)</f>
        <v>60</v>
      </c>
      <c r="C28" s="5">
        <f t="shared" si="0"/>
        <v>100</v>
      </c>
      <c r="D28" s="14">
        <f t="shared" ref="D28:AN28" si="405">SUM(D4:D27)</f>
        <v>57</v>
      </c>
      <c r="E28" s="5">
        <f t="shared" si="0"/>
        <v>100</v>
      </c>
      <c r="F28" s="14">
        <f t="shared" si="405"/>
        <v>27</v>
      </c>
      <c r="G28" s="5">
        <f t="shared" ref="G28" si="406">F28/F$28*100</f>
        <v>100</v>
      </c>
      <c r="H28" s="14">
        <f t="shared" si="405"/>
        <v>23</v>
      </c>
      <c r="I28" s="5">
        <f t="shared" ref="I28" si="407">H28/H$28*100</f>
        <v>100</v>
      </c>
      <c r="J28" s="14">
        <f t="shared" si="405"/>
        <v>43</v>
      </c>
      <c r="K28" s="5">
        <f t="shared" ref="K28" si="408">J28/J$28*100</f>
        <v>100</v>
      </c>
      <c r="L28" s="14">
        <f t="shared" si="405"/>
        <v>69</v>
      </c>
      <c r="M28" s="5">
        <f t="shared" ref="M28" si="409">L28/L$28*100</f>
        <v>100</v>
      </c>
      <c r="N28" s="14">
        <f t="shared" si="405"/>
        <v>95</v>
      </c>
      <c r="O28" s="5">
        <f t="shared" ref="O28" si="410">N28/N$28*100</f>
        <v>100</v>
      </c>
      <c r="P28" s="14">
        <f t="shared" si="405"/>
        <v>1046</v>
      </c>
      <c r="Q28" s="5">
        <f t="shared" ref="Q28" si="411">P28/P$28*100</f>
        <v>100</v>
      </c>
      <c r="R28" s="14">
        <f t="shared" si="405"/>
        <v>151</v>
      </c>
      <c r="S28" s="5">
        <f t="shared" ref="S28" si="412">R28/R$28*100</f>
        <v>100</v>
      </c>
      <c r="T28" s="14">
        <f t="shared" si="405"/>
        <v>64</v>
      </c>
      <c r="U28" s="5">
        <f t="shared" ref="U28" si="413">T28/T$28*100</f>
        <v>100</v>
      </c>
      <c r="V28" s="14">
        <f t="shared" si="405"/>
        <v>30</v>
      </c>
      <c r="W28" s="5">
        <f t="shared" ref="W28" si="414">V28/V$28*100</f>
        <v>100</v>
      </c>
      <c r="X28" s="14">
        <f t="shared" si="405"/>
        <v>331</v>
      </c>
      <c r="Y28" s="5">
        <f t="shared" ref="Y28" si="415">X28/X$28*100</f>
        <v>100</v>
      </c>
      <c r="Z28" s="14">
        <f t="shared" si="405"/>
        <v>11</v>
      </c>
      <c r="AA28" s="5">
        <f t="shared" ref="AA28" si="416">Z28/Z$28*100</f>
        <v>100</v>
      </c>
      <c r="AB28" s="14">
        <f t="shared" si="405"/>
        <v>7</v>
      </c>
      <c r="AC28" s="5">
        <f t="shared" ref="AC28" si="417">AB28/AB$28*100</f>
        <v>100</v>
      </c>
      <c r="AD28" s="14">
        <f t="shared" si="405"/>
        <v>40</v>
      </c>
      <c r="AE28" s="5">
        <f t="shared" ref="AE28" si="418">AD28/AD$28*100</f>
        <v>100</v>
      </c>
      <c r="AF28" s="14">
        <f t="shared" si="405"/>
        <v>131</v>
      </c>
      <c r="AG28" s="5">
        <f t="shared" ref="AG28" si="419">AF28/AF$28*100</f>
        <v>100</v>
      </c>
      <c r="AH28" s="14">
        <f t="shared" si="405"/>
        <v>973</v>
      </c>
      <c r="AI28" s="5">
        <f t="shared" ref="AI28" si="420">AH28/AH$28*100</f>
        <v>100</v>
      </c>
      <c r="AJ28" s="14">
        <f t="shared" si="405"/>
        <v>4</v>
      </c>
      <c r="AK28" s="5">
        <v>0</v>
      </c>
      <c r="AL28" s="14">
        <f t="shared" si="405"/>
        <v>65</v>
      </c>
      <c r="AM28" s="5">
        <f t="shared" ref="AM28" si="421">AL28/AL$28*100</f>
        <v>100</v>
      </c>
      <c r="AN28" s="14">
        <f t="shared" si="405"/>
        <v>3227</v>
      </c>
      <c r="AO28" s="5">
        <f t="shared" ref="AO28" si="422">AN28/AN$28*100</f>
        <v>100</v>
      </c>
    </row>
    <row r="29" spans="1:41" ht="47.25" x14ac:dyDescent="0.25">
      <c r="A29" s="10" t="s">
        <v>16</v>
      </c>
      <c r="B29" s="11" t="s">
        <v>13</v>
      </c>
      <c r="C29" s="4" t="s">
        <v>14</v>
      </c>
      <c r="D29" s="11" t="s">
        <v>13</v>
      </c>
      <c r="E29" s="4" t="s">
        <v>14</v>
      </c>
      <c r="F29" s="11" t="s">
        <v>13</v>
      </c>
      <c r="G29" s="4" t="s">
        <v>14</v>
      </c>
      <c r="H29" s="11" t="s">
        <v>13</v>
      </c>
      <c r="I29" s="4" t="s">
        <v>14</v>
      </c>
      <c r="J29" s="11" t="s">
        <v>13</v>
      </c>
      <c r="K29" s="4" t="s">
        <v>14</v>
      </c>
      <c r="L29" s="11" t="s">
        <v>13</v>
      </c>
      <c r="M29" s="4" t="s">
        <v>14</v>
      </c>
      <c r="N29" s="11" t="s">
        <v>13</v>
      </c>
      <c r="O29" s="4" t="s">
        <v>14</v>
      </c>
      <c r="P29" s="11" t="s">
        <v>13</v>
      </c>
      <c r="Q29" s="4" t="s">
        <v>14</v>
      </c>
      <c r="R29" s="11" t="s">
        <v>13</v>
      </c>
      <c r="S29" s="4" t="s">
        <v>14</v>
      </c>
      <c r="T29" s="11" t="s">
        <v>13</v>
      </c>
      <c r="U29" s="4" t="s">
        <v>14</v>
      </c>
      <c r="V29" s="11" t="s">
        <v>13</v>
      </c>
      <c r="W29" s="4" t="s">
        <v>14</v>
      </c>
      <c r="X29" s="11" t="s">
        <v>13</v>
      </c>
      <c r="Y29" s="4" t="s">
        <v>14</v>
      </c>
      <c r="Z29" s="11" t="s">
        <v>13</v>
      </c>
      <c r="AA29" s="4" t="s">
        <v>14</v>
      </c>
      <c r="AB29" s="11" t="s">
        <v>13</v>
      </c>
      <c r="AC29" s="4" t="s">
        <v>14</v>
      </c>
      <c r="AD29" s="11" t="s">
        <v>13</v>
      </c>
      <c r="AE29" s="4" t="s">
        <v>14</v>
      </c>
      <c r="AF29" s="11" t="s">
        <v>13</v>
      </c>
      <c r="AG29" s="4" t="s">
        <v>14</v>
      </c>
      <c r="AH29" s="11" t="s">
        <v>13</v>
      </c>
      <c r="AI29" s="4" t="s">
        <v>14</v>
      </c>
      <c r="AJ29" s="11" t="s">
        <v>13</v>
      </c>
      <c r="AK29" s="4" t="s">
        <v>14</v>
      </c>
      <c r="AL29" s="11" t="s">
        <v>13</v>
      </c>
      <c r="AM29" s="4" t="s">
        <v>14</v>
      </c>
      <c r="AN29" s="11" t="s">
        <v>13</v>
      </c>
      <c r="AO29" s="4" t="s">
        <v>14</v>
      </c>
    </row>
    <row r="30" spans="1:41" ht="15.75" x14ac:dyDescent="0.25">
      <c r="A30" s="11" t="s">
        <v>10</v>
      </c>
      <c r="B30" s="10">
        <f>B28-B31</f>
        <v>55</v>
      </c>
      <c r="C30" s="5">
        <f>B30/B32*100</f>
        <v>91.666666666666657</v>
      </c>
      <c r="D30" s="10">
        <f>D28-D31</f>
        <v>38</v>
      </c>
      <c r="E30" s="5">
        <f>D30/D32*100</f>
        <v>66.666666666666657</v>
      </c>
      <c r="F30" s="10">
        <f>F28-F31</f>
        <v>13</v>
      </c>
      <c r="G30" s="5">
        <f>F30/F32*100</f>
        <v>48.148148148148145</v>
      </c>
      <c r="H30" s="10">
        <f>H28-H31</f>
        <v>15</v>
      </c>
      <c r="I30" s="5">
        <f>H30/H32*100</f>
        <v>65.217391304347828</v>
      </c>
      <c r="J30" s="10">
        <f>J28-J31</f>
        <v>27</v>
      </c>
      <c r="K30" s="5">
        <f>J30/J32*100</f>
        <v>62.790697674418603</v>
      </c>
      <c r="L30" s="10">
        <f>L28-L31</f>
        <v>61</v>
      </c>
      <c r="M30" s="5">
        <f>L30/L32*100</f>
        <v>88.405797101449281</v>
      </c>
      <c r="N30" s="10">
        <f>N28-N31</f>
        <v>50</v>
      </c>
      <c r="O30" s="5">
        <f>N30/N32*100</f>
        <v>52.631578947368418</v>
      </c>
      <c r="P30" s="10">
        <f>P28-P31</f>
        <v>478</v>
      </c>
      <c r="Q30" s="5">
        <f>P30/P32*100</f>
        <v>45.697896749521988</v>
      </c>
      <c r="R30" s="10">
        <f>R28-R31</f>
        <v>86</v>
      </c>
      <c r="S30" s="5">
        <f>R30/R32*100</f>
        <v>56.953642384105962</v>
      </c>
      <c r="T30" s="10">
        <f>T28-T31</f>
        <v>31</v>
      </c>
      <c r="U30" s="5">
        <f>T30/T32*100</f>
        <v>48.4375</v>
      </c>
      <c r="V30" s="10">
        <f t="shared" ref="V30" si="423">V28-V31</f>
        <v>23</v>
      </c>
      <c r="W30" s="5">
        <f t="shared" ref="W30" si="424">V30/V32*100</f>
        <v>76.666666666666671</v>
      </c>
      <c r="X30" s="10">
        <f t="shared" ref="X30" si="425">X28-X31</f>
        <v>235</v>
      </c>
      <c r="Y30" s="5">
        <f t="shared" ref="Y30" si="426">X30/X32*100</f>
        <v>70.996978851963746</v>
      </c>
      <c r="Z30" s="10">
        <f t="shared" ref="Z30" si="427">Z28-Z31</f>
        <v>11</v>
      </c>
      <c r="AA30" s="5">
        <f t="shared" ref="AA30" si="428">Z30/Z32*100</f>
        <v>100</v>
      </c>
      <c r="AB30" s="10">
        <f t="shared" ref="AB30" si="429">AB28-AB31</f>
        <v>3</v>
      </c>
      <c r="AC30" s="5">
        <f t="shared" ref="AC30" si="430">AB30/AB32*100</f>
        <v>42.857142857142854</v>
      </c>
      <c r="AD30" s="10">
        <f t="shared" ref="AD30" si="431">AD28-AD31</f>
        <v>25</v>
      </c>
      <c r="AE30" s="5">
        <f t="shared" ref="AE30" si="432">AD30/AD32*100</f>
        <v>62.5</v>
      </c>
      <c r="AF30" s="10">
        <f t="shared" ref="AF30" si="433">AF28-AF31</f>
        <v>76</v>
      </c>
      <c r="AG30" s="5">
        <f t="shared" ref="AG30" si="434">AF30/AF32*100</f>
        <v>58.015267175572518</v>
      </c>
      <c r="AH30" s="10">
        <f t="shared" ref="AH30" si="435">AH28-AH31</f>
        <v>871</v>
      </c>
      <c r="AI30" s="5">
        <f t="shared" ref="AI30" si="436">AH30/AH32*100</f>
        <v>89.5169578622816</v>
      </c>
      <c r="AJ30" s="10">
        <f t="shared" ref="AJ30" si="437">AJ28-AJ31</f>
        <v>3</v>
      </c>
      <c r="AK30" s="5">
        <v>0</v>
      </c>
      <c r="AL30" s="10">
        <f t="shared" ref="AL30" si="438">AL28-AL31</f>
        <v>62</v>
      </c>
      <c r="AM30" s="5">
        <f t="shared" ref="AM30" si="439">AL30/AL32*100</f>
        <v>95.384615384615387</v>
      </c>
      <c r="AN30" s="10">
        <f>AN28-AN31</f>
        <v>2163</v>
      </c>
      <c r="AO30" s="5">
        <f>AN30/AN32*100</f>
        <v>67.028199566160524</v>
      </c>
    </row>
    <row r="31" spans="1:41" ht="15.75" x14ac:dyDescent="0.25">
      <c r="A31" s="11" t="s">
        <v>11</v>
      </c>
      <c r="B31" s="10">
        <v>5</v>
      </c>
      <c r="C31" s="5">
        <f>B31/B32*100</f>
        <v>8.3333333333333321</v>
      </c>
      <c r="D31" s="10">
        <v>19</v>
      </c>
      <c r="E31" s="5">
        <f>D31/D32*100</f>
        <v>33.333333333333329</v>
      </c>
      <c r="F31" s="10">
        <v>14</v>
      </c>
      <c r="G31" s="5">
        <f>F31/F32*100</f>
        <v>51.851851851851848</v>
      </c>
      <c r="H31" s="10">
        <v>8</v>
      </c>
      <c r="I31" s="5">
        <f>H31/H32*100</f>
        <v>34.782608695652172</v>
      </c>
      <c r="J31" s="10">
        <v>16</v>
      </c>
      <c r="K31" s="5">
        <f>J31/J32*100</f>
        <v>37.209302325581397</v>
      </c>
      <c r="L31" s="10">
        <v>8</v>
      </c>
      <c r="M31" s="5">
        <f>L31/L32*100</f>
        <v>11.594202898550725</v>
      </c>
      <c r="N31" s="10">
        <f>28+17</f>
        <v>45</v>
      </c>
      <c r="O31" s="5">
        <f>N31/N32*100</f>
        <v>47.368421052631575</v>
      </c>
      <c r="P31" s="10">
        <f>331+43+194</f>
        <v>568</v>
      </c>
      <c r="Q31" s="5">
        <f>P31/P32*100</f>
        <v>54.302103250478005</v>
      </c>
      <c r="R31" s="10">
        <v>65</v>
      </c>
      <c r="S31" s="5">
        <f>R31/R32*100</f>
        <v>43.046357615894038</v>
      </c>
      <c r="T31" s="10">
        <v>33</v>
      </c>
      <c r="U31" s="5">
        <f>T31/T32*100</f>
        <v>51.5625</v>
      </c>
      <c r="V31" s="10">
        <v>7</v>
      </c>
      <c r="W31" s="5">
        <f t="shared" ref="W31" si="440">V31/V32*100</f>
        <v>23.333333333333332</v>
      </c>
      <c r="X31" s="10">
        <f>48+48</f>
        <v>96</v>
      </c>
      <c r="Y31" s="5">
        <f t="shared" ref="Y31" si="441">X31/X32*100</f>
        <v>29.003021148036257</v>
      </c>
      <c r="Z31" s="10">
        <v>0</v>
      </c>
      <c r="AA31" s="5">
        <f t="shared" ref="AA31" si="442">Z31/Z32*100</f>
        <v>0</v>
      </c>
      <c r="AB31" s="10">
        <v>4</v>
      </c>
      <c r="AC31" s="5">
        <f t="shared" ref="AC31" si="443">AB31/AB32*100</f>
        <v>57.142857142857139</v>
      </c>
      <c r="AD31" s="10">
        <v>15</v>
      </c>
      <c r="AE31" s="5">
        <f t="shared" ref="AE31" si="444">AD31/AD32*100</f>
        <v>37.5</v>
      </c>
      <c r="AF31" s="10">
        <v>55</v>
      </c>
      <c r="AG31" s="5">
        <f t="shared" ref="AG31" si="445">AF31/AF32*100</f>
        <v>41.984732824427482</v>
      </c>
      <c r="AH31" s="10">
        <f>64+38</f>
        <v>102</v>
      </c>
      <c r="AI31" s="5">
        <f t="shared" ref="AI31" si="446">AH31/AH32*100</f>
        <v>10.483042137718398</v>
      </c>
      <c r="AJ31" s="10">
        <v>1</v>
      </c>
      <c r="AK31" s="5">
        <v>0</v>
      </c>
      <c r="AL31" s="10">
        <v>3</v>
      </c>
      <c r="AM31" s="5">
        <f t="shared" ref="AM31" si="447">AL31/AL32*100</f>
        <v>4.6153846153846159</v>
      </c>
      <c r="AN31" s="14">
        <f t="shared" ref="AN31" si="448">B31+D31+F31+H31+J31+L31+N31+P31+R31+T31+V31+X31+Z31+AB31+AD31+AF31+AH31+AJ31+AL31</f>
        <v>1064</v>
      </c>
      <c r="AO31" s="5">
        <f>AN31/AN32*100</f>
        <v>32.971800433839483</v>
      </c>
    </row>
    <row r="32" spans="1:41" ht="15.75" x14ac:dyDescent="0.25">
      <c r="A32" s="11" t="s">
        <v>9</v>
      </c>
      <c r="B32" s="10">
        <f t="shared" ref="B32:AO32" si="449">SUM(B30:B31)</f>
        <v>60</v>
      </c>
      <c r="C32" s="6">
        <f t="shared" si="449"/>
        <v>99.999999999999986</v>
      </c>
      <c r="D32" s="10">
        <f t="shared" si="449"/>
        <v>57</v>
      </c>
      <c r="E32" s="9">
        <f t="shared" si="449"/>
        <v>99.999999999999986</v>
      </c>
      <c r="F32" s="10">
        <f t="shared" si="449"/>
        <v>27</v>
      </c>
      <c r="G32" s="9">
        <f t="shared" si="449"/>
        <v>100</v>
      </c>
      <c r="H32" s="10">
        <f t="shared" si="449"/>
        <v>23</v>
      </c>
      <c r="I32" s="9">
        <f t="shared" si="449"/>
        <v>100</v>
      </c>
      <c r="J32" s="10">
        <f t="shared" si="449"/>
        <v>43</v>
      </c>
      <c r="K32" s="9">
        <f t="shared" si="449"/>
        <v>100</v>
      </c>
      <c r="L32" s="10">
        <f t="shared" si="449"/>
        <v>69</v>
      </c>
      <c r="M32" s="9">
        <f t="shared" si="449"/>
        <v>100</v>
      </c>
      <c r="N32" s="10">
        <f t="shared" si="449"/>
        <v>95</v>
      </c>
      <c r="O32" s="9">
        <f t="shared" si="449"/>
        <v>100</v>
      </c>
      <c r="P32" s="10">
        <f t="shared" si="449"/>
        <v>1046</v>
      </c>
      <c r="Q32" s="9">
        <f t="shared" si="449"/>
        <v>100</v>
      </c>
      <c r="R32" s="10">
        <f t="shared" si="449"/>
        <v>151</v>
      </c>
      <c r="S32" s="9">
        <f t="shared" si="449"/>
        <v>100</v>
      </c>
      <c r="T32" s="10">
        <f t="shared" si="449"/>
        <v>64</v>
      </c>
      <c r="U32" s="9">
        <f t="shared" si="449"/>
        <v>100</v>
      </c>
      <c r="V32" s="10">
        <f t="shared" ref="V32:AM32" si="450">SUM(V30:V31)</f>
        <v>30</v>
      </c>
      <c r="W32" s="9">
        <f t="shared" si="450"/>
        <v>100</v>
      </c>
      <c r="X32" s="10">
        <f t="shared" si="450"/>
        <v>331</v>
      </c>
      <c r="Y32" s="9">
        <f t="shared" si="450"/>
        <v>100</v>
      </c>
      <c r="Z32" s="10">
        <f t="shared" si="450"/>
        <v>11</v>
      </c>
      <c r="AA32" s="9">
        <f t="shared" si="450"/>
        <v>100</v>
      </c>
      <c r="AB32" s="10">
        <f t="shared" si="450"/>
        <v>7</v>
      </c>
      <c r="AC32" s="9">
        <f t="shared" si="450"/>
        <v>100</v>
      </c>
      <c r="AD32" s="10">
        <f t="shared" si="450"/>
        <v>40</v>
      </c>
      <c r="AE32" s="9">
        <f t="shared" si="450"/>
        <v>100</v>
      </c>
      <c r="AF32" s="10">
        <f t="shared" si="450"/>
        <v>131</v>
      </c>
      <c r="AG32" s="9">
        <f t="shared" si="450"/>
        <v>100</v>
      </c>
      <c r="AH32" s="10">
        <f t="shared" si="450"/>
        <v>973</v>
      </c>
      <c r="AI32" s="9">
        <f t="shared" si="450"/>
        <v>100</v>
      </c>
      <c r="AJ32" s="10">
        <f t="shared" si="450"/>
        <v>4</v>
      </c>
      <c r="AK32" s="9">
        <v>0</v>
      </c>
      <c r="AL32" s="10">
        <f t="shared" si="450"/>
        <v>65</v>
      </c>
      <c r="AM32" s="9">
        <f t="shared" si="450"/>
        <v>100</v>
      </c>
      <c r="AN32" s="10">
        <f t="shared" si="449"/>
        <v>3227</v>
      </c>
      <c r="AO32" s="9">
        <f t="shared" si="449"/>
        <v>100</v>
      </c>
    </row>
    <row r="34" spans="1:1" x14ac:dyDescent="0.25">
      <c r="A34" s="29" t="s">
        <v>170</v>
      </c>
    </row>
    <row r="35" spans="1:1" x14ac:dyDescent="0.25">
      <c r="A35" s="29" t="s">
        <v>171</v>
      </c>
    </row>
    <row r="36" spans="1:1" x14ac:dyDescent="0.25">
      <c r="A36" s="30" t="s">
        <v>172</v>
      </c>
    </row>
    <row r="37" spans="1:1" x14ac:dyDescent="0.25">
      <c r="A37" s="31" t="s">
        <v>173</v>
      </c>
    </row>
  </sheetData>
  <sheetProtection algorithmName="SHA-512" hashValue="GM+IikXVE4wyRlNyRoQ+TLYIC5/V8Jt0nuNkmTKqqo8cwav+aGfV2q5eC6eN1ClVioV/Mz+qOCQVnRQ1hxTiOA==" saltValue="L4HObJ5aUh7xFjFFLwu24A==" spinCount="100000" sheet="1" objects="1" scenarios="1"/>
  <mergeCells count="23">
    <mergeCell ref="AN2:AN3"/>
    <mergeCell ref="AO2:AO3"/>
    <mergeCell ref="A1:AO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2:A3"/>
    <mergeCell ref="AF2:AG2"/>
    <mergeCell ref="AH2:AI2"/>
    <mergeCell ref="AJ2:AK2"/>
    <mergeCell ref="AL2:AM2"/>
    <mergeCell ref="AB2:AC2"/>
    <mergeCell ref="AD2:AE2"/>
  </mergeCells>
  <pageMargins left="0.511811024" right="0.511811024" top="0.78740157499999996" bottom="0.78740157499999996" header="0.31496062000000002" footer="0.31496062000000002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E729-FA44-4B3F-9B75-9998980F8B1D}">
  <dimension ref="A1:AU37"/>
  <sheetViews>
    <sheetView zoomScale="70" zoomScaleNormal="70" workbookViewId="0">
      <selection activeCell="E42" sqref="E42"/>
    </sheetView>
  </sheetViews>
  <sheetFormatPr defaultRowHeight="15" x14ac:dyDescent="0.25"/>
  <cols>
    <col min="1" max="1" width="20.5703125" customWidth="1"/>
    <col min="2" max="5" width="12.140625" customWidth="1"/>
    <col min="6" max="8" width="13.140625" customWidth="1"/>
    <col min="9" max="9" width="11.7109375" customWidth="1"/>
    <col min="10" max="45" width="13.140625" customWidth="1"/>
    <col min="46" max="46" width="10.5703125" customWidth="1"/>
    <col min="47" max="47" width="13.28515625" customWidth="1"/>
  </cols>
  <sheetData>
    <row r="1" spans="1:47" ht="17.25" customHeight="1" x14ac:dyDescent="0.25">
      <c r="A1" s="36" t="s">
        <v>95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7" ht="30.75" customHeight="1" x14ac:dyDescent="0.25">
      <c r="A2" s="32" t="s">
        <v>4</v>
      </c>
      <c r="B2" s="34">
        <v>1</v>
      </c>
      <c r="C2" s="35"/>
      <c r="D2" s="34">
        <v>2</v>
      </c>
      <c r="E2" s="35"/>
      <c r="F2" s="34">
        <v>3</v>
      </c>
      <c r="G2" s="35"/>
      <c r="H2" s="34">
        <v>4</v>
      </c>
      <c r="I2" s="35"/>
      <c r="J2" s="34">
        <v>5</v>
      </c>
      <c r="K2" s="35"/>
      <c r="L2" s="34">
        <v>6</v>
      </c>
      <c r="M2" s="35"/>
      <c r="N2" s="34">
        <v>7</v>
      </c>
      <c r="O2" s="35"/>
      <c r="P2" s="34">
        <v>8</v>
      </c>
      <c r="Q2" s="35"/>
      <c r="R2" s="34">
        <v>9</v>
      </c>
      <c r="S2" s="35"/>
      <c r="T2" s="34">
        <v>10</v>
      </c>
      <c r="U2" s="35"/>
      <c r="V2" s="34">
        <v>11</v>
      </c>
      <c r="W2" s="35"/>
      <c r="X2" s="34">
        <v>12</v>
      </c>
      <c r="Y2" s="35"/>
      <c r="Z2" s="34">
        <v>13</v>
      </c>
      <c r="AA2" s="35"/>
      <c r="AB2" s="34">
        <v>14</v>
      </c>
      <c r="AC2" s="35"/>
      <c r="AD2" s="34">
        <v>15</v>
      </c>
      <c r="AE2" s="35"/>
      <c r="AF2" s="34">
        <v>16</v>
      </c>
      <c r="AG2" s="35"/>
      <c r="AH2" s="34">
        <v>17</v>
      </c>
      <c r="AI2" s="35"/>
      <c r="AJ2" s="34">
        <v>18</v>
      </c>
      <c r="AK2" s="35"/>
      <c r="AL2" s="34">
        <v>19</v>
      </c>
      <c r="AM2" s="35"/>
      <c r="AN2" s="34">
        <v>20</v>
      </c>
      <c r="AO2" s="35"/>
      <c r="AP2" s="34">
        <v>21</v>
      </c>
      <c r="AQ2" s="35"/>
      <c r="AR2" s="34">
        <v>22</v>
      </c>
      <c r="AS2" s="35"/>
      <c r="AT2" s="32" t="s">
        <v>15</v>
      </c>
      <c r="AU2" s="32" t="s">
        <v>17</v>
      </c>
    </row>
    <row r="3" spans="1:47" s="19" customFormat="1" ht="31.5" x14ac:dyDescent="0.25">
      <c r="A3" s="33"/>
      <c r="B3" s="21" t="s">
        <v>96</v>
      </c>
      <c r="C3" s="15" t="s">
        <v>12</v>
      </c>
      <c r="D3" s="17" t="s">
        <v>97</v>
      </c>
      <c r="E3" s="15" t="s">
        <v>12</v>
      </c>
      <c r="F3" s="17" t="s">
        <v>98</v>
      </c>
      <c r="G3" s="15" t="s">
        <v>12</v>
      </c>
      <c r="H3" s="17" t="s">
        <v>99</v>
      </c>
      <c r="I3" s="15" t="s">
        <v>12</v>
      </c>
      <c r="J3" s="17" t="s">
        <v>100</v>
      </c>
      <c r="K3" s="16" t="s">
        <v>12</v>
      </c>
      <c r="L3" s="17" t="s">
        <v>101</v>
      </c>
      <c r="M3" s="16" t="s">
        <v>12</v>
      </c>
      <c r="N3" s="17" t="s">
        <v>102</v>
      </c>
      <c r="O3" s="16" t="s">
        <v>12</v>
      </c>
      <c r="P3" s="17" t="s">
        <v>103</v>
      </c>
      <c r="Q3" s="16" t="s">
        <v>12</v>
      </c>
      <c r="R3" s="17" t="s">
        <v>104</v>
      </c>
      <c r="S3" s="16" t="s">
        <v>12</v>
      </c>
      <c r="T3" s="17" t="s">
        <v>105</v>
      </c>
      <c r="U3" s="16" t="s">
        <v>12</v>
      </c>
      <c r="V3" s="17" t="s">
        <v>106</v>
      </c>
      <c r="W3" s="16" t="s">
        <v>12</v>
      </c>
      <c r="X3" s="17" t="s">
        <v>107</v>
      </c>
      <c r="Y3" s="16" t="s">
        <v>12</v>
      </c>
      <c r="Z3" s="17" t="s">
        <v>108</v>
      </c>
      <c r="AA3" s="16" t="s">
        <v>12</v>
      </c>
      <c r="AB3" s="17" t="s">
        <v>109</v>
      </c>
      <c r="AC3" s="16" t="s">
        <v>12</v>
      </c>
      <c r="AD3" s="17" t="s">
        <v>110</v>
      </c>
      <c r="AE3" s="16" t="s">
        <v>12</v>
      </c>
      <c r="AF3" s="17" t="s">
        <v>111</v>
      </c>
      <c r="AG3" s="16" t="s">
        <v>12</v>
      </c>
      <c r="AH3" s="17" t="s">
        <v>112</v>
      </c>
      <c r="AI3" s="16" t="s">
        <v>12</v>
      </c>
      <c r="AJ3" s="17" t="s">
        <v>113</v>
      </c>
      <c r="AK3" s="16" t="s">
        <v>12</v>
      </c>
      <c r="AL3" s="17" t="s">
        <v>114</v>
      </c>
      <c r="AM3" s="16" t="s">
        <v>12</v>
      </c>
      <c r="AN3" s="17" t="s">
        <v>115</v>
      </c>
      <c r="AO3" s="16" t="s">
        <v>12</v>
      </c>
      <c r="AP3" s="17" t="s">
        <v>116</v>
      </c>
      <c r="AQ3" s="16" t="s">
        <v>12</v>
      </c>
      <c r="AR3" s="17" t="s">
        <v>117</v>
      </c>
      <c r="AS3" s="16" t="s">
        <v>12</v>
      </c>
      <c r="AT3" s="33"/>
      <c r="AU3" s="33"/>
    </row>
    <row r="4" spans="1:47" ht="15.75" x14ac:dyDescent="0.25">
      <c r="A4" s="1" t="s">
        <v>0</v>
      </c>
      <c r="B4" s="3">
        <v>3</v>
      </c>
      <c r="C4" s="5">
        <f>B4/B$28*100</f>
        <v>6</v>
      </c>
      <c r="D4" s="14">
        <v>7</v>
      </c>
      <c r="E4" s="5">
        <f>D4/D$28*100</f>
        <v>3.2110091743119269</v>
      </c>
      <c r="F4" s="14">
        <v>1</v>
      </c>
      <c r="G4" s="5">
        <f>F4/F$28*100</f>
        <v>3.7037037037037033</v>
      </c>
      <c r="H4" s="14">
        <v>0</v>
      </c>
      <c r="I4" s="5">
        <f>H4/H$28*100</f>
        <v>0</v>
      </c>
      <c r="J4" s="14">
        <v>4</v>
      </c>
      <c r="K4" s="5">
        <f>J4/J$28*100</f>
        <v>13.793103448275861</v>
      </c>
      <c r="L4" s="14">
        <v>4</v>
      </c>
      <c r="M4" s="5">
        <f>L4/L$28*100</f>
        <v>5.1948051948051948</v>
      </c>
      <c r="N4" s="14">
        <v>45</v>
      </c>
      <c r="O4" s="5">
        <f>N4/N$28*100</f>
        <v>3.7067545304777592</v>
      </c>
      <c r="P4" s="14">
        <v>0</v>
      </c>
      <c r="Q4" s="5">
        <f>P4/P$28*100</f>
        <v>0</v>
      </c>
      <c r="R4" s="14">
        <v>4</v>
      </c>
      <c r="S4" s="5">
        <f>R4/R$28*100</f>
        <v>5.7142857142857144</v>
      </c>
      <c r="T4" s="14">
        <v>3</v>
      </c>
      <c r="U4" s="5">
        <f>T4/T$28*100</f>
        <v>1.4492753623188406</v>
      </c>
      <c r="V4" s="14">
        <v>1</v>
      </c>
      <c r="W4" s="5">
        <f>V4/V$28*100</f>
        <v>7.1428571428571423</v>
      </c>
      <c r="X4" s="14">
        <v>12</v>
      </c>
      <c r="Y4" s="5">
        <f>X4/X$28*100</f>
        <v>5.2631578947368416</v>
      </c>
      <c r="Z4" s="14">
        <v>6</v>
      </c>
      <c r="AA4" s="5">
        <f>Z4/Z$28*100</f>
        <v>6.1224489795918364</v>
      </c>
      <c r="AB4" s="14">
        <v>1</v>
      </c>
      <c r="AC4" s="5">
        <f>AB4/AB$28*100</f>
        <v>2.083333333333333</v>
      </c>
      <c r="AD4" s="14">
        <v>7</v>
      </c>
      <c r="AE4" s="5">
        <f>AD4/AD$28*100</f>
        <v>5.7377049180327866</v>
      </c>
      <c r="AF4" s="14">
        <v>0</v>
      </c>
      <c r="AG4" s="5">
        <f>AF4/AF$28*100</f>
        <v>0</v>
      </c>
      <c r="AH4" s="14">
        <v>7</v>
      </c>
      <c r="AI4" s="5">
        <f>AH4/AH$28*100</f>
        <v>4.6979865771812079</v>
      </c>
      <c r="AJ4" s="14">
        <v>16</v>
      </c>
      <c r="AK4" s="5">
        <f>AJ4/AJ$28*100</f>
        <v>4.8484848484848486</v>
      </c>
      <c r="AL4" s="14">
        <v>2</v>
      </c>
      <c r="AM4" s="5">
        <f>AL4/AL$28*100</f>
        <v>4.6511627906976747</v>
      </c>
      <c r="AN4" s="14">
        <v>0</v>
      </c>
      <c r="AO4" s="5">
        <f>AN4/AN$28*100</f>
        <v>0</v>
      </c>
      <c r="AP4" s="14">
        <v>1</v>
      </c>
      <c r="AQ4" s="5">
        <f>AP4/AP$28*100</f>
        <v>5.5555555555555554</v>
      </c>
      <c r="AR4" s="14">
        <v>2</v>
      </c>
      <c r="AS4" s="5">
        <f>AR4/AR$28*100</f>
        <v>4.1666666666666661</v>
      </c>
      <c r="AT4" s="23">
        <f>SUM(B4,D4,F4,H4,J4,L4,N4,P4,R4,T4,V4,X4,Z4,AB4,AD4,AF4,AH4,AJ4,AL4,AN4,AP4,AR4)</f>
        <v>126</v>
      </c>
      <c r="AU4" s="5">
        <f>AT4/AT$28*100</f>
        <v>3.9936608557844693</v>
      </c>
    </row>
    <row r="5" spans="1:47" ht="15.75" x14ac:dyDescent="0.25">
      <c r="A5" s="1" t="s">
        <v>1</v>
      </c>
      <c r="B5" s="1">
        <v>2</v>
      </c>
      <c r="C5" s="5">
        <f t="shared" ref="C5:C28" si="0">B5/B$28*100</f>
        <v>4</v>
      </c>
      <c r="D5" s="14">
        <v>7</v>
      </c>
      <c r="E5" s="5">
        <f t="shared" ref="E5:E28" si="1">D5/D$28*100</f>
        <v>3.2110091743119269</v>
      </c>
      <c r="F5" s="14">
        <v>1</v>
      </c>
      <c r="G5" s="5">
        <f t="shared" ref="G5:G28" si="2">F5/F$28*100</f>
        <v>3.7037037037037033</v>
      </c>
      <c r="H5" s="14">
        <v>1</v>
      </c>
      <c r="I5" s="5">
        <f t="shared" ref="I5:I28" si="3">H5/H$28*100</f>
        <v>25</v>
      </c>
      <c r="J5" s="14">
        <v>4</v>
      </c>
      <c r="K5" s="5">
        <f t="shared" ref="K5:K28" si="4">J5/J$28*100</f>
        <v>13.793103448275861</v>
      </c>
      <c r="L5" s="14">
        <v>3</v>
      </c>
      <c r="M5" s="5">
        <f t="shared" ref="M5:M28" si="5">L5/L$28*100</f>
        <v>3.8961038961038961</v>
      </c>
      <c r="N5" s="14">
        <v>55</v>
      </c>
      <c r="O5" s="5">
        <f t="shared" ref="O5:O28" si="6">N5/N$28*100</f>
        <v>4.5304777594728174</v>
      </c>
      <c r="P5" s="14">
        <v>2</v>
      </c>
      <c r="Q5" s="5">
        <f t="shared" ref="Q5:Q28" si="7">P5/P$28*100</f>
        <v>18.181818181818183</v>
      </c>
      <c r="R5" s="14">
        <v>2</v>
      </c>
      <c r="S5" s="5">
        <f t="shared" ref="S5:S28" si="8">R5/R$28*100</f>
        <v>2.8571428571428572</v>
      </c>
      <c r="T5" s="14">
        <v>16</v>
      </c>
      <c r="U5" s="5">
        <f t="shared" ref="U5:U28" si="9">T5/T$28*100</f>
        <v>7.7294685990338161</v>
      </c>
      <c r="V5" s="14">
        <v>1</v>
      </c>
      <c r="W5" s="5">
        <f t="shared" ref="W5:W28" si="10">V5/V$28*100</f>
        <v>7.1428571428571423</v>
      </c>
      <c r="X5" s="14">
        <v>9</v>
      </c>
      <c r="Y5" s="5">
        <f t="shared" ref="Y5:Y28" si="11">X5/X$28*100</f>
        <v>3.9473684210526314</v>
      </c>
      <c r="Z5" s="14">
        <v>5</v>
      </c>
      <c r="AA5" s="5">
        <f t="shared" ref="AA5:AA28" si="12">Z5/Z$28*100</f>
        <v>5.1020408163265305</v>
      </c>
      <c r="AB5" s="14">
        <v>0</v>
      </c>
      <c r="AC5" s="5">
        <f t="shared" ref="AC5:AC28" si="13">AB5/AB$28*100</f>
        <v>0</v>
      </c>
      <c r="AD5" s="14">
        <v>5</v>
      </c>
      <c r="AE5" s="5">
        <f t="shared" ref="AE5:AE28" si="14">AD5/AD$28*100</f>
        <v>4.0983606557377046</v>
      </c>
      <c r="AF5" s="14">
        <v>0</v>
      </c>
      <c r="AG5" s="5">
        <f t="shared" ref="AG5:AG28" si="15">AF5/AF$28*100</f>
        <v>0</v>
      </c>
      <c r="AH5" s="14">
        <v>6</v>
      </c>
      <c r="AI5" s="5">
        <f t="shared" ref="AI5:AI28" si="16">AH5/AH$28*100</f>
        <v>4.0268456375838921</v>
      </c>
      <c r="AJ5" s="14">
        <v>17</v>
      </c>
      <c r="AK5" s="5">
        <f t="shared" ref="AK5:AK28" si="17">AJ5/AJ$28*100</f>
        <v>5.1515151515151514</v>
      </c>
      <c r="AL5" s="14">
        <v>6</v>
      </c>
      <c r="AM5" s="5">
        <f t="shared" ref="AM5:AM28" si="18">AL5/AL$28*100</f>
        <v>13.953488372093023</v>
      </c>
      <c r="AN5" s="14">
        <v>3</v>
      </c>
      <c r="AO5" s="5">
        <f t="shared" ref="AO5:AO28" si="19">AN5/AN$28*100</f>
        <v>2.083333333333333</v>
      </c>
      <c r="AP5" s="14">
        <v>0</v>
      </c>
      <c r="AQ5" s="5">
        <f t="shared" ref="AQ5:AQ28" si="20">AP5/AP$28*100</f>
        <v>0</v>
      </c>
      <c r="AR5" s="14">
        <v>2</v>
      </c>
      <c r="AS5" s="5">
        <f t="shared" ref="AS5:AS28" si="21">AR5/AR$28*100</f>
        <v>4.1666666666666661</v>
      </c>
      <c r="AT5" s="23">
        <f t="shared" ref="AT5:AT27" si="22">SUM(B5,D5,F5,H5,J5,L5,N5,P5,R5,T5,V5,X5,Z5,AB5,AD5,AF5,AH5,AJ5,AL5,AN5,AP5,AR5)</f>
        <v>147</v>
      </c>
      <c r="AU5" s="5">
        <f t="shared" ref="AU5:AU28" si="23">AT5/AT$28*100</f>
        <v>4.6592709984152139</v>
      </c>
    </row>
    <row r="6" spans="1:47" ht="25.5" customHeight="1" x14ac:dyDescent="0.25">
      <c r="A6" s="1" t="s">
        <v>2</v>
      </c>
      <c r="B6" s="1">
        <v>2</v>
      </c>
      <c r="C6" s="5">
        <f t="shared" si="0"/>
        <v>4</v>
      </c>
      <c r="D6" s="14">
        <v>10</v>
      </c>
      <c r="E6" s="5">
        <f t="shared" si="1"/>
        <v>4.5871559633027523</v>
      </c>
      <c r="F6" s="14">
        <v>0</v>
      </c>
      <c r="G6" s="5">
        <f t="shared" si="2"/>
        <v>0</v>
      </c>
      <c r="H6" s="14">
        <v>0</v>
      </c>
      <c r="I6" s="5">
        <f t="shared" si="3"/>
        <v>0</v>
      </c>
      <c r="J6" s="14">
        <v>3</v>
      </c>
      <c r="K6" s="5">
        <f t="shared" si="4"/>
        <v>10.344827586206897</v>
      </c>
      <c r="L6" s="14">
        <v>1</v>
      </c>
      <c r="M6" s="5">
        <f t="shared" si="5"/>
        <v>1.2987012987012987</v>
      </c>
      <c r="N6" s="14">
        <v>36</v>
      </c>
      <c r="O6" s="5">
        <f t="shared" si="6"/>
        <v>2.9654036243822075</v>
      </c>
      <c r="P6" s="14">
        <v>0</v>
      </c>
      <c r="Q6" s="5">
        <f t="shared" si="7"/>
        <v>0</v>
      </c>
      <c r="R6" s="14">
        <v>1</v>
      </c>
      <c r="S6" s="5">
        <f t="shared" si="8"/>
        <v>1.4285714285714286</v>
      </c>
      <c r="T6" s="14">
        <v>8</v>
      </c>
      <c r="U6" s="5">
        <f t="shared" si="9"/>
        <v>3.8647342995169081</v>
      </c>
      <c r="V6" s="14">
        <v>0</v>
      </c>
      <c r="W6" s="5">
        <f t="shared" si="10"/>
        <v>0</v>
      </c>
      <c r="X6" s="14">
        <v>8</v>
      </c>
      <c r="Y6" s="5">
        <f t="shared" si="11"/>
        <v>3.5087719298245612</v>
      </c>
      <c r="Z6" s="14">
        <v>4</v>
      </c>
      <c r="AA6" s="5">
        <f t="shared" si="12"/>
        <v>4.0816326530612246</v>
      </c>
      <c r="AB6" s="14">
        <v>2</v>
      </c>
      <c r="AC6" s="5">
        <f t="shared" si="13"/>
        <v>4.1666666666666661</v>
      </c>
      <c r="AD6" s="14">
        <v>4</v>
      </c>
      <c r="AE6" s="5">
        <f t="shared" si="14"/>
        <v>3.278688524590164</v>
      </c>
      <c r="AF6" s="14">
        <v>1</v>
      </c>
      <c r="AG6" s="5">
        <f t="shared" si="15"/>
        <v>16.666666666666664</v>
      </c>
      <c r="AH6" s="14">
        <v>7</v>
      </c>
      <c r="AI6" s="5">
        <f t="shared" si="16"/>
        <v>4.6979865771812079</v>
      </c>
      <c r="AJ6" s="14">
        <v>15</v>
      </c>
      <c r="AK6" s="5">
        <f t="shared" si="17"/>
        <v>4.5454545454545459</v>
      </c>
      <c r="AL6" s="14">
        <v>0</v>
      </c>
      <c r="AM6" s="5">
        <f t="shared" si="18"/>
        <v>0</v>
      </c>
      <c r="AN6" s="14">
        <v>1</v>
      </c>
      <c r="AO6" s="5">
        <f t="shared" si="19"/>
        <v>0.69444444444444442</v>
      </c>
      <c r="AP6" s="14">
        <v>0</v>
      </c>
      <c r="AQ6" s="5">
        <f t="shared" si="20"/>
        <v>0</v>
      </c>
      <c r="AR6" s="14">
        <v>1</v>
      </c>
      <c r="AS6" s="5">
        <f t="shared" si="21"/>
        <v>2.083333333333333</v>
      </c>
      <c r="AT6" s="23">
        <f t="shared" si="22"/>
        <v>104</v>
      </c>
      <c r="AU6" s="5">
        <f t="shared" si="23"/>
        <v>3.2963549920760697</v>
      </c>
    </row>
    <row r="7" spans="1:47" ht="25.5" customHeight="1" x14ac:dyDescent="0.25">
      <c r="A7" s="25" t="s">
        <v>5</v>
      </c>
      <c r="B7" s="14">
        <v>3</v>
      </c>
      <c r="C7" s="5">
        <f t="shared" si="0"/>
        <v>6</v>
      </c>
      <c r="D7" s="14">
        <v>7</v>
      </c>
      <c r="E7" s="5">
        <f t="shared" si="1"/>
        <v>3.2110091743119269</v>
      </c>
      <c r="F7" s="14">
        <v>0</v>
      </c>
      <c r="G7" s="5">
        <f t="shared" si="2"/>
        <v>0</v>
      </c>
      <c r="H7" s="14">
        <v>0</v>
      </c>
      <c r="I7" s="5">
        <f t="shared" si="3"/>
        <v>0</v>
      </c>
      <c r="J7" s="14">
        <v>0</v>
      </c>
      <c r="K7" s="5">
        <f t="shared" si="4"/>
        <v>0</v>
      </c>
      <c r="L7" s="14">
        <v>4</v>
      </c>
      <c r="M7" s="5">
        <f t="shared" si="5"/>
        <v>5.1948051948051948</v>
      </c>
      <c r="N7" s="14">
        <v>39</v>
      </c>
      <c r="O7" s="5">
        <f t="shared" si="6"/>
        <v>3.2125205930807246</v>
      </c>
      <c r="P7" s="14">
        <v>1</v>
      </c>
      <c r="Q7" s="5">
        <f t="shared" si="7"/>
        <v>9.0909090909090917</v>
      </c>
      <c r="R7" s="14">
        <v>3</v>
      </c>
      <c r="S7" s="5">
        <f t="shared" si="8"/>
        <v>4.2857142857142856</v>
      </c>
      <c r="T7" s="14">
        <v>6</v>
      </c>
      <c r="U7" s="5">
        <f t="shared" si="9"/>
        <v>2.8985507246376812</v>
      </c>
      <c r="V7" s="14">
        <v>1</v>
      </c>
      <c r="W7" s="5">
        <f t="shared" si="10"/>
        <v>7.1428571428571423</v>
      </c>
      <c r="X7" s="14">
        <v>15</v>
      </c>
      <c r="Y7" s="5">
        <f t="shared" si="11"/>
        <v>6.5789473684210522</v>
      </c>
      <c r="Z7" s="14">
        <v>2</v>
      </c>
      <c r="AA7" s="5">
        <f t="shared" si="12"/>
        <v>2.0408163265306123</v>
      </c>
      <c r="AB7" s="14">
        <v>2</v>
      </c>
      <c r="AC7" s="5">
        <f t="shared" si="13"/>
        <v>4.1666666666666661</v>
      </c>
      <c r="AD7" s="14">
        <v>4</v>
      </c>
      <c r="AE7" s="5">
        <f t="shared" si="14"/>
        <v>3.278688524590164</v>
      </c>
      <c r="AF7" s="14">
        <v>0</v>
      </c>
      <c r="AG7" s="5">
        <f t="shared" si="15"/>
        <v>0</v>
      </c>
      <c r="AH7" s="14">
        <v>2</v>
      </c>
      <c r="AI7" s="5">
        <f t="shared" si="16"/>
        <v>1.3422818791946309</v>
      </c>
      <c r="AJ7" s="14">
        <v>11</v>
      </c>
      <c r="AK7" s="5">
        <f t="shared" si="17"/>
        <v>3.3333333333333335</v>
      </c>
      <c r="AL7" s="14">
        <v>1</v>
      </c>
      <c r="AM7" s="5">
        <f t="shared" si="18"/>
        <v>2.3255813953488373</v>
      </c>
      <c r="AN7" s="14">
        <v>0</v>
      </c>
      <c r="AO7" s="5">
        <f t="shared" si="19"/>
        <v>0</v>
      </c>
      <c r="AP7" s="14">
        <v>0</v>
      </c>
      <c r="AQ7" s="5">
        <f t="shared" si="20"/>
        <v>0</v>
      </c>
      <c r="AR7" s="14">
        <v>1</v>
      </c>
      <c r="AS7" s="5">
        <f t="shared" si="21"/>
        <v>2.083333333333333</v>
      </c>
      <c r="AT7" s="23">
        <f t="shared" si="22"/>
        <v>102</v>
      </c>
      <c r="AU7" s="5">
        <f t="shared" si="23"/>
        <v>3.2329635499207607</v>
      </c>
    </row>
    <row r="8" spans="1:47" ht="27.75" customHeight="1" x14ac:dyDescent="0.25">
      <c r="A8" s="7" t="s">
        <v>8</v>
      </c>
      <c r="B8" s="2">
        <v>2</v>
      </c>
      <c r="C8" s="5">
        <f t="shared" si="0"/>
        <v>4</v>
      </c>
      <c r="D8" s="14">
        <v>10</v>
      </c>
      <c r="E8" s="5">
        <f t="shared" si="1"/>
        <v>4.5871559633027523</v>
      </c>
      <c r="F8" s="14">
        <v>2</v>
      </c>
      <c r="G8" s="5">
        <f t="shared" si="2"/>
        <v>7.4074074074074066</v>
      </c>
      <c r="H8" s="14">
        <v>0</v>
      </c>
      <c r="I8" s="5">
        <f t="shared" si="3"/>
        <v>0</v>
      </c>
      <c r="J8" s="14">
        <v>0</v>
      </c>
      <c r="K8" s="5">
        <f t="shared" si="4"/>
        <v>0</v>
      </c>
      <c r="L8" s="14">
        <v>1</v>
      </c>
      <c r="M8" s="5">
        <f t="shared" si="5"/>
        <v>1.2987012987012987</v>
      </c>
      <c r="N8" s="14">
        <v>56</v>
      </c>
      <c r="O8" s="5">
        <f t="shared" si="6"/>
        <v>4.6128500823723231</v>
      </c>
      <c r="P8" s="14">
        <v>1</v>
      </c>
      <c r="Q8" s="5">
        <f t="shared" si="7"/>
        <v>9.0909090909090917</v>
      </c>
      <c r="R8" s="14">
        <v>3</v>
      </c>
      <c r="S8" s="5">
        <f t="shared" si="8"/>
        <v>4.2857142857142856</v>
      </c>
      <c r="T8" s="14">
        <v>9</v>
      </c>
      <c r="U8" s="5">
        <f t="shared" si="9"/>
        <v>4.3478260869565215</v>
      </c>
      <c r="V8" s="14">
        <v>2</v>
      </c>
      <c r="W8" s="5">
        <f t="shared" si="10"/>
        <v>14.285714285714285</v>
      </c>
      <c r="X8" s="14">
        <v>7</v>
      </c>
      <c r="Y8" s="5">
        <f t="shared" si="11"/>
        <v>3.070175438596491</v>
      </c>
      <c r="Z8" s="14">
        <v>4</v>
      </c>
      <c r="AA8" s="5">
        <f t="shared" si="12"/>
        <v>4.0816326530612246</v>
      </c>
      <c r="AB8" s="14">
        <v>1</v>
      </c>
      <c r="AC8" s="5">
        <f t="shared" si="13"/>
        <v>2.083333333333333</v>
      </c>
      <c r="AD8" s="14">
        <v>3</v>
      </c>
      <c r="AE8" s="5">
        <f t="shared" si="14"/>
        <v>2.459016393442623</v>
      </c>
      <c r="AF8" s="14">
        <v>0</v>
      </c>
      <c r="AG8" s="5">
        <f t="shared" si="15"/>
        <v>0</v>
      </c>
      <c r="AH8" s="14">
        <v>8</v>
      </c>
      <c r="AI8" s="5">
        <f t="shared" si="16"/>
        <v>5.3691275167785237</v>
      </c>
      <c r="AJ8" s="14">
        <v>13</v>
      </c>
      <c r="AK8" s="5">
        <f t="shared" si="17"/>
        <v>3.939393939393939</v>
      </c>
      <c r="AL8" s="14">
        <v>2</v>
      </c>
      <c r="AM8" s="5">
        <f t="shared" si="18"/>
        <v>4.6511627906976747</v>
      </c>
      <c r="AN8" s="14">
        <v>1</v>
      </c>
      <c r="AO8" s="5">
        <f t="shared" si="19"/>
        <v>0.69444444444444442</v>
      </c>
      <c r="AP8" s="14">
        <v>0</v>
      </c>
      <c r="AQ8" s="5">
        <f t="shared" si="20"/>
        <v>0</v>
      </c>
      <c r="AR8" s="14">
        <v>3</v>
      </c>
      <c r="AS8" s="5">
        <f t="shared" si="21"/>
        <v>6.25</v>
      </c>
      <c r="AT8" s="23">
        <f t="shared" si="22"/>
        <v>128</v>
      </c>
      <c r="AU8" s="5">
        <f t="shared" si="23"/>
        <v>4.0570522979397783</v>
      </c>
    </row>
    <row r="9" spans="1:47" ht="21.75" customHeight="1" x14ac:dyDescent="0.25">
      <c r="A9" s="26" t="s">
        <v>7</v>
      </c>
      <c r="B9" s="1">
        <v>0</v>
      </c>
      <c r="C9" s="5">
        <f t="shared" si="0"/>
        <v>0</v>
      </c>
      <c r="D9" s="14">
        <v>2</v>
      </c>
      <c r="E9" s="5">
        <f t="shared" si="1"/>
        <v>0.91743119266055051</v>
      </c>
      <c r="F9" s="14">
        <v>1</v>
      </c>
      <c r="G9" s="5">
        <f t="shared" si="2"/>
        <v>3.7037037037037033</v>
      </c>
      <c r="H9" s="14">
        <v>0</v>
      </c>
      <c r="I9" s="5">
        <f t="shared" si="3"/>
        <v>0</v>
      </c>
      <c r="J9" s="14">
        <v>0</v>
      </c>
      <c r="K9" s="5">
        <f t="shared" si="4"/>
        <v>0</v>
      </c>
      <c r="L9" s="14">
        <v>1</v>
      </c>
      <c r="M9" s="5">
        <f t="shared" si="5"/>
        <v>1.2987012987012987</v>
      </c>
      <c r="N9" s="14">
        <v>34</v>
      </c>
      <c r="O9" s="5">
        <f t="shared" si="6"/>
        <v>2.8006589785831961</v>
      </c>
      <c r="P9" s="14">
        <v>0</v>
      </c>
      <c r="Q9" s="5">
        <f t="shared" si="7"/>
        <v>0</v>
      </c>
      <c r="R9" s="14">
        <v>7</v>
      </c>
      <c r="S9" s="5">
        <f t="shared" si="8"/>
        <v>10</v>
      </c>
      <c r="T9" s="14">
        <v>6</v>
      </c>
      <c r="U9" s="5">
        <f t="shared" si="9"/>
        <v>2.8985507246376812</v>
      </c>
      <c r="V9" s="14">
        <v>0</v>
      </c>
      <c r="W9" s="5">
        <f t="shared" si="10"/>
        <v>0</v>
      </c>
      <c r="X9" s="14">
        <v>1</v>
      </c>
      <c r="Y9" s="5">
        <f t="shared" si="11"/>
        <v>0.43859649122807015</v>
      </c>
      <c r="Z9" s="14">
        <v>2</v>
      </c>
      <c r="AA9" s="5">
        <f t="shared" si="12"/>
        <v>2.0408163265306123</v>
      </c>
      <c r="AB9" s="14">
        <v>0</v>
      </c>
      <c r="AC9" s="5">
        <f t="shared" si="13"/>
        <v>0</v>
      </c>
      <c r="AD9" s="14">
        <v>4</v>
      </c>
      <c r="AE9" s="5">
        <f t="shared" si="14"/>
        <v>3.278688524590164</v>
      </c>
      <c r="AF9" s="14">
        <v>0</v>
      </c>
      <c r="AG9" s="5">
        <f t="shared" si="15"/>
        <v>0</v>
      </c>
      <c r="AH9" s="14">
        <v>3</v>
      </c>
      <c r="AI9" s="5">
        <f t="shared" si="16"/>
        <v>2.0134228187919461</v>
      </c>
      <c r="AJ9" s="14">
        <v>13</v>
      </c>
      <c r="AK9" s="5">
        <f t="shared" si="17"/>
        <v>3.939393939393939</v>
      </c>
      <c r="AL9" s="14">
        <v>1</v>
      </c>
      <c r="AM9" s="5">
        <f t="shared" si="18"/>
        <v>2.3255813953488373</v>
      </c>
      <c r="AN9" s="14">
        <v>0</v>
      </c>
      <c r="AO9" s="5">
        <f t="shared" si="19"/>
        <v>0</v>
      </c>
      <c r="AP9" s="14">
        <v>0</v>
      </c>
      <c r="AQ9" s="5">
        <f t="shared" si="20"/>
        <v>0</v>
      </c>
      <c r="AR9" s="14">
        <v>3</v>
      </c>
      <c r="AS9" s="5">
        <f t="shared" si="21"/>
        <v>6.25</v>
      </c>
      <c r="AT9" s="23">
        <f t="shared" si="22"/>
        <v>78</v>
      </c>
      <c r="AU9" s="5">
        <f t="shared" si="23"/>
        <v>2.4722662440570522</v>
      </c>
    </row>
    <row r="10" spans="1:47" ht="21.75" customHeight="1" x14ac:dyDescent="0.25">
      <c r="A10" s="26" t="s">
        <v>6</v>
      </c>
      <c r="B10" s="1">
        <v>1</v>
      </c>
      <c r="C10" s="5">
        <f t="shared" si="0"/>
        <v>2</v>
      </c>
      <c r="D10" s="14">
        <v>10</v>
      </c>
      <c r="E10" s="5">
        <f t="shared" si="1"/>
        <v>4.5871559633027523</v>
      </c>
      <c r="F10" s="14">
        <v>1</v>
      </c>
      <c r="G10" s="5">
        <f t="shared" si="2"/>
        <v>3.7037037037037033</v>
      </c>
      <c r="H10" s="14">
        <v>0</v>
      </c>
      <c r="I10" s="5">
        <f t="shared" si="3"/>
        <v>0</v>
      </c>
      <c r="J10" s="14">
        <v>1</v>
      </c>
      <c r="K10" s="5">
        <f t="shared" si="4"/>
        <v>3.4482758620689653</v>
      </c>
      <c r="L10" s="14">
        <v>0</v>
      </c>
      <c r="M10" s="5">
        <f t="shared" si="5"/>
        <v>0</v>
      </c>
      <c r="N10" s="14">
        <v>28</v>
      </c>
      <c r="O10" s="5">
        <f t="shared" si="6"/>
        <v>2.3064250411861615</v>
      </c>
      <c r="P10" s="14">
        <v>0</v>
      </c>
      <c r="Q10" s="5">
        <f t="shared" si="7"/>
        <v>0</v>
      </c>
      <c r="R10" s="14">
        <v>1</v>
      </c>
      <c r="S10" s="5">
        <f t="shared" si="8"/>
        <v>1.4285714285714286</v>
      </c>
      <c r="T10" s="14">
        <v>6</v>
      </c>
      <c r="U10" s="5">
        <f t="shared" si="9"/>
        <v>2.8985507246376812</v>
      </c>
      <c r="V10" s="14">
        <v>0</v>
      </c>
      <c r="W10" s="5">
        <f t="shared" si="10"/>
        <v>0</v>
      </c>
      <c r="X10" s="14">
        <v>1</v>
      </c>
      <c r="Y10" s="5">
        <f t="shared" si="11"/>
        <v>0.43859649122807015</v>
      </c>
      <c r="Z10" s="14">
        <v>3</v>
      </c>
      <c r="AA10" s="5">
        <f t="shared" si="12"/>
        <v>3.0612244897959182</v>
      </c>
      <c r="AB10" s="14">
        <v>0</v>
      </c>
      <c r="AC10" s="5">
        <f t="shared" si="13"/>
        <v>0</v>
      </c>
      <c r="AD10" s="14">
        <v>4</v>
      </c>
      <c r="AE10" s="5">
        <f t="shared" si="14"/>
        <v>3.278688524590164</v>
      </c>
      <c r="AF10" s="14">
        <v>0</v>
      </c>
      <c r="AG10" s="5">
        <f t="shared" si="15"/>
        <v>0</v>
      </c>
      <c r="AH10" s="14">
        <v>6</v>
      </c>
      <c r="AI10" s="5">
        <f t="shared" si="16"/>
        <v>4.0268456375838921</v>
      </c>
      <c r="AJ10" s="14">
        <v>15</v>
      </c>
      <c r="AK10" s="5">
        <f t="shared" si="17"/>
        <v>4.5454545454545459</v>
      </c>
      <c r="AL10" s="14">
        <v>3</v>
      </c>
      <c r="AM10" s="5">
        <f t="shared" si="18"/>
        <v>6.9767441860465116</v>
      </c>
      <c r="AN10" s="14">
        <v>0</v>
      </c>
      <c r="AO10" s="5">
        <f t="shared" si="19"/>
        <v>0</v>
      </c>
      <c r="AP10" s="14">
        <v>0</v>
      </c>
      <c r="AQ10" s="5">
        <f t="shared" si="20"/>
        <v>0</v>
      </c>
      <c r="AR10" s="14">
        <v>1</v>
      </c>
      <c r="AS10" s="5">
        <f t="shared" si="21"/>
        <v>2.083333333333333</v>
      </c>
      <c r="AT10" s="23">
        <f t="shared" si="22"/>
        <v>81</v>
      </c>
      <c r="AU10" s="5">
        <f t="shared" si="23"/>
        <v>2.5673534072900162</v>
      </c>
    </row>
    <row r="11" spans="1:47" ht="15.75" x14ac:dyDescent="0.25">
      <c r="A11" s="1" t="s">
        <v>3</v>
      </c>
      <c r="B11" s="1">
        <v>3</v>
      </c>
      <c r="C11" s="5">
        <f t="shared" si="0"/>
        <v>6</v>
      </c>
      <c r="D11" s="14">
        <v>17</v>
      </c>
      <c r="E11" s="5">
        <f t="shared" si="1"/>
        <v>7.7981651376146797</v>
      </c>
      <c r="F11" s="14">
        <v>2</v>
      </c>
      <c r="G11" s="5">
        <f t="shared" si="2"/>
        <v>7.4074074074074066</v>
      </c>
      <c r="H11" s="14">
        <v>0</v>
      </c>
      <c r="I11" s="5">
        <f t="shared" si="3"/>
        <v>0</v>
      </c>
      <c r="J11" s="14">
        <v>1</v>
      </c>
      <c r="K11" s="5">
        <f t="shared" si="4"/>
        <v>3.4482758620689653</v>
      </c>
      <c r="L11" s="14">
        <v>3</v>
      </c>
      <c r="M11" s="5">
        <f t="shared" si="5"/>
        <v>3.8961038961038961</v>
      </c>
      <c r="N11" s="14">
        <v>87</v>
      </c>
      <c r="O11" s="5">
        <f t="shared" si="6"/>
        <v>7.1663920922570012</v>
      </c>
      <c r="P11" s="14">
        <v>0</v>
      </c>
      <c r="Q11" s="5">
        <f t="shared" si="7"/>
        <v>0</v>
      </c>
      <c r="R11" s="14">
        <v>12</v>
      </c>
      <c r="S11" s="5">
        <f t="shared" si="8"/>
        <v>17.142857142857142</v>
      </c>
      <c r="T11" s="14">
        <v>8</v>
      </c>
      <c r="U11" s="5">
        <f t="shared" si="9"/>
        <v>3.8647342995169081</v>
      </c>
      <c r="V11" s="14">
        <v>0</v>
      </c>
      <c r="W11" s="5">
        <f t="shared" si="10"/>
        <v>0</v>
      </c>
      <c r="X11" s="14">
        <v>12</v>
      </c>
      <c r="Y11" s="5">
        <f t="shared" si="11"/>
        <v>5.2631578947368416</v>
      </c>
      <c r="Z11" s="14">
        <v>5</v>
      </c>
      <c r="AA11" s="5">
        <f t="shared" si="12"/>
        <v>5.1020408163265305</v>
      </c>
      <c r="AB11" s="14">
        <v>3</v>
      </c>
      <c r="AC11" s="5">
        <f t="shared" si="13"/>
        <v>6.25</v>
      </c>
      <c r="AD11" s="14">
        <v>5</v>
      </c>
      <c r="AE11" s="5">
        <f t="shared" si="14"/>
        <v>4.0983606557377046</v>
      </c>
      <c r="AF11" s="14">
        <v>0</v>
      </c>
      <c r="AG11" s="5">
        <f t="shared" si="15"/>
        <v>0</v>
      </c>
      <c r="AH11" s="14">
        <v>3</v>
      </c>
      <c r="AI11" s="5">
        <f t="shared" si="16"/>
        <v>2.0134228187919461</v>
      </c>
      <c r="AJ11" s="14">
        <v>14</v>
      </c>
      <c r="AK11" s="5">
        <f t="shared" si="17"/>
        <v>4.2424242424242431</v>
      </c>
      <c r="AL11" s="14">
        <v>5</v>
      </c>
      <c r="AM11" s="5">
        <f t="shared" si="18"/>
        <v>11.627906976744185</v>
      </c>
      <c r="AN11" s="14">
        <v>1</v>
      </c>
      <c r="AO11" s="5">
        <f t="shared" si="19"/>
        <v>0.69444444444444442</v>
      </c>
      <c r="AP11" s="14">
        <v>1</v>
      </c>
      <c r="AQ11" s="5">
        <f t="shared" si="20"/>
        <v>5.5555555555555554</v>
      </c>
      <c r="AR11" s="14">
        <v>4</v>
      </c>
      <c r="AS11" s="5">
        <f t="shared" si="21"/>
        <v>8.3333333333333321</v>
      </c>
      <c r="AT11" s="23">
        <f t="shared" si="22"/>
        <v>186</v>
      </c>
      <c r="AU11" s="5">
        <f t="shared" si="23"/>
        <v>5.8954041204437404</v>
      </c>
    </row>
    <row r="12" spans="1:47" ht="15.75" x14ac:dyDescent="0.25">
      <c r="A12" s="1" t="s">
        <v>154</v>
      </c>
      <c r="B12" s="1">
        <v>2</v>
      </c>
      <c r="C12" s="5">
        <f t="shared" si="0"/>
        <v>4</v>
      </c>
      <c r="D12" s="1">
        <v>25</v>
      </c>
      <c r="E12" s="5">
        <f t="shared" si="1"/>
        <v>11.467889908256881</v>
      </c>
      <c r="F12" s="1">
        <v>2</v>
      </c>
      <c r="G12" s="5">
        <f t="shared" si="2"/>
        <v>7.4074074074074066</v>
      </c>
      <c r="H12" s="1">
        <v>0</v>
      </c>
      <c r="I12" s="5">
        <f t="shared" si="3"/>
        <v>0</v>
      </c>
      <c r="J12" s="1">
        <v>2</v>
      </c>
      <c r="K12" s="5">
        <f t="shared" si="4"/>
        <v>6.8965517241379306</v>
      </c>
      <c r="L12" s="1">
        <v>7</v>
      </c>
      <c r="M12" s="5">
        <f t="shared" si="5"/>
        <v>9.0909090909090917</v>
      </c>
      <c r="N12" s="1">
        <v>121</v>
      </c>
      <c r="O12" s="5">
        <f t="shared" si="6"/>
        <v>9.9670510708401974</v>
      </c>
      <c r="P12" s="1">
        <v>0</v>
      </c>
      <c r="Q12" s="5">
        <f t="shared" si="7"/>
        <v>0</v>
      </c>
      <c r="R12" s="1">
        <v>6</v>
      </c>
      <c r="S12" s="5">
        <f t="shared" si="8"/>
        <v>8.5714285714285712</v>
      </c>
      <c r="T12" s="1">
        <v>19</v>
      </c>
      <c r="U12" s="5">
        <f t="shared" si="9"/>
        <v>9.1787439613526569</v>
      </c>
      <c r="V12" s="1">
        <v>0</v>
      </c>
      <c r="W12" s="5">
        <f t="shared" si="10"/>
        <v>0</v>
      </c>
      <c r="X12" s="1">
        <v>12</v>
      </c>
      <c r="Y12" s="5">
        <f t="shared" si="11"/>
        <v>5.2631578947368416</v>
      </c>
      <c r="Z12" s="1">
        <v>7</v>
      </c>
      <c r="AA12" s="5">
        <f t="shared" si="12"/>
        <v>7.1428571428571423</v>
      </c>
      <c r="AB12" s="1">
        <v>8</v>
      </c>
      <c r="AC12" s="5">
        <f t="shared" si="13"/>
        <v>16.666666666666664</v>
      </c>
      <c r="AD12" s="1">
        <v>5</v>
      </c>
      <c r="AE12" s="5">
        <f t="shared" si="14"/>
        <v>4.0983606557377046</v>
      </c>
      <c r="AF12" s="1">
        <v>2</v>
      </c>
      <c r="AG12" s="5">
        <f t="shared" si="15"/>
        <v>33.333333333333329</v>
      </c>
      <c r="AH12" s="1">
        <v>11</v>
      </c>
      <c r="AI12" s="5">
        <f t="shared" si="16"/>
        <v>7.3825503355704702</v>
      </c>
      <c r="AJ12" s="1">
        <v>18</v>
      </c>
      <c r="AK12" s="5">
        <f t="shared" si="17"/>
        <v>5.4545454545454541</v>
      </c>
      <c r="AL12" s="1">
        <v>4</v>
      </c>
      <c r="AM12" s="5">
        <f t="shared" si="18"/>
        <v>9.3023255813953494</v>
      </c>
      <c r="AN12" s="1">
        <v>10</v>
      </c>
      <c r="AO12" s="5">
        <f t="shared" si="19"/>
        <v>6.9444444444444446</v>
      </c>
      <c r="AP12" s="1">
        <v>3</v>
      </c>
      <c r="AQ12" s="5">
        <f t="shared" si="20"/>
        <v>16.666666666666664</v>
      </c>
      <c r="AR12" s="1">
        <v>4</v>
      </c>
      <c r="AS12" s="5">
        <f t="shared" si="21"/>
        <v>8.3333333333333321</v>
      </c>
      <c r="AT12" s="23">
        <f t="shared" si="22"/>
        <v>268</v>
      </c>
      <c r="AU12" s="5">
        <f t="shared" si="23"/>
        <v>8.4944532488114106</v>
      </c>
    </row>
    <row r="13" spans="1:47" ht="15.75" x14ac:dyDescent="0.25">
      <c r="A13" s="1" t="s">
        <v>155</v>
      </c>
      <c r="B13" s="1">
        <v>2</v>
      </c>
      <c r="C13" s="5">
        <f t="shared" si="0"/>
        <v>4</v>
      </c>
      <c r="D13" s="1">
        <v>13</v>
      </c>
      <c r="E13" s="5">
        <f t="shared" si="1"/>
        <v>5.9633027522935782</v>
      </c>
      <c r="F13" s="1">
        <v>4</v>
      </c>
      <c r="G13" s="5">
        <f t="shared" si="2"/>
        <v>14.814814814814813</v>
      </c>
      <c r="H13" s="1">
        <v>0</v>
      </c>
      <c r="I13" s="5">
        <f t="shared" si="3"/>
        <v>0</v>
      </c>
      <c r="J13" s="1">
        <v>3</v>
      </c>
      <c r="K13" s="5">
        <f t="shared" si="4"/>
        <v>10.344827586206897</v>
      </c>
      <c r="L13" s="1">
        <v>4</v>
      </c>
      <c r="M13" s="5">
        <f t="shared" si="5"/>
        <v>5.1948051948051948</v>
      </c>
      <c r="N13" s="1">
        <v>83</v>
      </c>
      <c r="O13" s="5">
        <f t="shared" si="6"/>
        <v>6.8369028006589785</v>
      </c>
      <c r="P13" s="1">
        <v>0</v>
      </c>
      <c r="Q13" s="5">
        <f t="shared" si="7"/>
        <v>0</v>
      </c>
      <c r="R13" s="1">
        <v>2</v>
      </c>
      <c r="S13" s="5">
        <f t="shared" si="8"/>
        <v>2.8571428571428572</v>
      </c>
      <c r="T13" s="1">
        <v>16</v>
      </c>
      <c r="U13" s="5">
        <f t="shared" si="9"/>
        <v>7.7294685990338161</v>
      </c>
      <c r="V13" s="1">
        <v>0</v>
      </c>
      <c r="W13" s="5">
        <f t="shared" si="10"/>
        <v>0</v>
      </c>
      <c r="X13" s="1">
        <v>20</v>
      </c>
      <c r="Y13" s="5">
        <f t="shared" si="11"/>
        <v>8.7719298245614024</v>
      </c>
      <c r="Z13" s="1">
        <v>4</v>
      </c>
      <c r="AA13" s="5">
        <f t="shared" si="12"/>
        <v>4.0816326530612246</v>
      </c>
      <c r="AB13" s="1">
        <v>1</v>
      </c>
      <c r="AC13" s="5">
        <f t="shared" si="13"/>
        <v>2.083333333333333</v>
      </c>
      <c r="AD13" s="1">
        <v>11</v>
      </c>
      <c r="AE13" s="5">
        <f t="shared" si="14"/>
        <v>9.0163934426229506</v>
      </c>
      <c r="AF13" s="1">
        <v>1</v>
      </c>
      <c r="AG13" s="5">
        <f t="shared" si="15"/>
        <v>16.666666666666664</v>
      </c>
      <c r="AH13" s="1">
        <v>8</v>
      </c>
      <c r="AI13" s="5">
        <f t="shared" si="16"/>
        <v>5.3691275167785237</v>
      </c>
      <c r="AJ13" s="1">
        <v>14</v>
      </c>
      <c r="AK13" s="5">
        <f t="shared" si="17"/>
        <v>4.2424242424242431</v>
      </c>
      <c r="AL13" s="1">
        <v>4</v>
      </c>
      <c r="AM13" s="5">
        <f t="shared" si="18"/>
        <v>9.3023255813953494</v>
      </c>
      <c r="AN13" s="1">
        <v>8</v>
      </c>
      <c r="AO13" s="5">
        <f t="shared" si="19"/>
        <v>5.5555555555555554</v>
      </c>
      <c r="AP13" s="1">
        <v>1</v>
      </c>
      <c r="AQ13" s="5">
        <f t="shared" si="20"/>
        <v>5.5555555555555554</v>
      </c>
      <c r="AR13" s="1">
        <v>3</v>
      </c>
      <c r="AS13" s="5">
        <f t="shared" si="21"/>
        <v>6.25</v>
      </c>
      <c r="AT13" s="23">
        <f t="shared" si="22"/>
        <v>202</v>
      </c>
      <c r="AU13" s="5">
        <f t="shared" si="23"/>
        <v>6.4025356576862116</v>
      </c>
    </row>
    <row r="14" spans="1:47" ht="15.75" x14ac:dyDescent="0.25">
      <c r="A14" s="1" t="s">
        <v>156</v>
      </c>
      <c r="B14" s="1">
        <v>6</v>
      </c>
      <c r="C14" s="5">
        <f t="shared" si="0"/>
        <v>12</v>
      </c>
      <c r="D14" s="1">
        <v>8</v>
      </c>
      <c r="E14" s="5">
        <f t="shared" si="1"/>
        <v>3.669724770642202</v>
      </c>
      <c r="F14" s="1">
        <v>3</v>
      </c>
      <c r="G14" s="5">
        <f t="shared" si="2"/>
        <v>11.111111111111111</v>
      </c>
      <c r="H14" s="1">
        <v>1</v>
      </c>
      <c r="I14" s="5">
        <f t="shared" si="3"/>
        <v>25</v>
      </c>
      <c r="J14" s="1">
        <v>1</v>
      </c>
      <c r="K14" s="5">
        <f t="shared" si="4"/>
        <v>3.4482758620689653</v>
      </c>
      <c r="L14" s="1">
        <v>5</v>
      </c>
      <c r="M14" s="5">
        <f t="shared" si="5"/>
        <v>6.4935064935064926</v>
      </c>
      <c r="N14" s="1">
        <v>50</v>
      </c>
      <c r="O14" s="5">
        <f t="shared" si="6"/>
        <v>4.1186161449752881</v>
      </c>
      <c r="P14" s="1">
        <v>2</v>
      </c>
      <c r="Q14" s="5">
        <f t="shared" si="7"/>
        <v>18.181818181818183</v>
      </c>
      <c r="R14" s="1">
        <v>2</v>
      </c>
      <c r="S14" s="5">
        <f t="shared" si="8"/>
        <v>2.8571428571428572</v>
      </c>
      <c r="T14" s="1">
        <v>12</v>
      </c>
      <c r="U14" s="5">
        <f t="shared" si="9"/>
        <v>5.7971014492753623</v>
      </c>
      <c r="V14" s="1">
        <v>1</v>
      </c>
      <c r="W14" s="5">
        <f t="shared" si="10"/>
        <v>7.1428571428571423</v>
      </c>
      <c r="X14" s="1">
        <v>12</v>
      </c>
      <c r="Y14" s="5">
        <f t="shared" si="11"/>
        <v>5.2631578947368416</v>
      </c>
      <c r="Z14" s="1">
        <v>3</v>
      </c>
      <c r="AA14" s="5">
        <f t="shared" si="12"/>
        <v>3.0612244897959182</v>
      </c>
      <c r="AB14" s="1">
        <v>4</v>
      </c>
      <c r="AC14" s="5">
        <f t="shared" si="13"/>
        <v>8.3333333333333321</v>
      </c>
      <c r="AD14" s="1">
        <v>12</v>
      </c>
      <c r="AE14" s="5">
        <f t="shared" si="14"/>
        <v>9.8360655737704921</v>
      </c>
      <c r="AF14" s="1">
        <v>0</v>
      </c>
      <c r="AG14" s="5">
        <f t="shared" si="15"/>
        <v>0</v>
      </c>
      <c r="AH14" s="1">
        <v>11</v>
      </c>
      <c r="AI14" s="5">
        <f t="shared" si="16"/>
        <v>7.3825503355704702</v>
      </c>
      <c r="AJ14" s="1">
        <v>17</v>
      </c>
      <c r="AK14" s="5">
        <f t="shared" si="17"/>
        <v>5.1515151515151514</v>
      </c>
      <c r="AL14" s="1">
        <v>0</v>
      </c>
      <c r="AM14" s="5">
        <f t="shared" si="18"/>
        <v>0</v>
      </c>
      <c r="AN14" s="1">
        <v>1</v>
      </c>
      <c r="AO14" s="5">
        <f t="shared" si="19"/>
        <v>0.69444444444444442</v>
      </c>
      <c r="AP14" s="1">
        <v>3</v>
      </c>
      <c r="AQ14" s="5">
        <f t="shared" si="20"/>
        <v>16.666666666666664</v>
      </c>
      <c r="AR14" s="1">
        <v>2</v>
      </c>
      <c r="AS14" s="5">
        <f t="shared" si="21"/>
        <v>4.1666666666666661</v>
      </c>
      <c r="AT14" s="23">
        <f t="shared" si="22"/>
        <v>156</v>
      </c>
      <c r="AU14" s="5">
        <f t="shared" si="23"/>
        <v>4.9445324881141044</v>
      </c>
    </row>
    <row r="15" spans="1:47" ht="15.75" x14ac:dyDescent="0.25">
      <c r="A15" s="1" t="s">
        <v>157</v>
      </c>
      <c r="B15" s="1">
        <v>5</v>
      </c>
      <c r="C15" s="5">
        <f t="shared" si="0"/>
        <v>10</v>
      </c>
      <c r="D15" s="1">
        <v>9</v>
      </c>
      <c r="E15" s="5">
        <f t="shared" si="1"/>
        <v>4.1284403669724776</v>
      </c>
      <c r="F15" s="1">
        <v>1</v>
      </c>
      <c r="G15" s="5">
        <f t="shared" si="2"/>
        <v>3.7037037037037033</v>
      </c>
      <c r="H15" s="1">
        <v>0</v>
      </c>
      <c r="I15" s="5">
        <f t="shared" si="3"/>
        <v>0</v>
      </c>
      <c r="J15" s="1">
        <v>2</v>
      </c>
      <c r="K15" s="5">
        <f t="shared" si="4"/>
        <v>6.8965517241379306</v>
      </c>
      <c r="L15" s="1">
        <v>7</v>
      </c>
      <c r="M15" s="5">
        <f t="shared" si="5"/>
        <v>9.0909090909090917</v>
      </c>
      <c r="N15" s="1">
        <v>40</v>
      </c>
      <c r="O15" s="5">
        <f t="shared" si="6"/>
        <v>3.2948929159802307</v>
      </c>
      <c r="P15" s="1">
        <v>0</v>
      </c>
      <c r="Q15" s="5">
        <f t="shared" si="7"/>
        <v>0</v>
      </c>
      <c r="R15" s="1">
        <v>3</v>
      </c>
      <c r="S15" s="5">
        <f t="shared" si="8"/>
        <v>4.2857142857142856</v>
      </c>
      <c r="T15" s="1">
        <v>13</v>
      </c>
      <c r="U15" s="5">
        <f t="shared" si="9"/>
        <v>6.2801932367149762</v>
      </c>
      <c r="V15" s="1">
        <v>0</v>
      </c>
      <c r="W15" s="5">
        <f t="shared" si="10"/>
        <v>0</v>
      </c>
      <c r="X15" s="1">
        <v>15</v>
      </c>
      <c r="Y15" s="5">
        <f t="shared" si="11"/>
        <v>6.5789473684210522</v>
      </c>
      <c r="Z15" s="1">
        <v>6</v>
      </c>
      <c r="AA15" s="5">
        <f t="shared" si="12"/>
        <v>6.1224489795918364</v>
      </c>
      <c r="AB15" s="1">
        <v>6</v>
      </c>
      <c r="AC15" s="5">
        <f t="shared" si="13"/>
        <v>12.5</v>
      </c>
      <c r="AD15" s="1">
        <v>4</v>
      </c>
      <c r="AE15" s="5">
        <f t="shared" si="14"/>
        <v>3.278688524590164</v>
      </c>
      <c r="AF15" s="1">
        <v>0</v>
      </c>
      <c r="AG15" s="5">
        <f t="shared" si="15"/>
        <v>0</v>
      </c>
      <c r="AH15" s="1">
        <v>9</v>
      </c>
      <c r="AI15" s="5">
        <f t="shared" si="16"/>
        <v>6.0402684563758395</v>
      </c>
      <c r="AJ15" s="1">
        <v>9</v>
      </c>
      <c r="AK15" s="5">
        <f t="shared" si="17"/>
        <v>2.7272727272727271</v>
      </c>
      <c r="AL15" s="1">
        <v>1</v>
      </c>
      <c r="AM15" s="5">
        <f t="shared" si="18"/>
        <v>2.3255813953488373</v>
      </c>
      <c r="AN15" s="1">
        <v>2</v>
      </c>
      <c r="AO15" s="5">
        <f t="shared" si="19"/>
        <v>1.3888888888888888</v>
      </c>
      <c r="AP15" s="1">
        <v>1</v>
      </c>
      <c r="AQ15" s="5">
        <f t="shared" si="20"/>
        <v>5.5555555555555554</v>
      </c>
      <c r="AR15" s="1">
        <v>2</v>
      </c>
      <c r="AS15" s="5">
        <f t="shared" si="21"/>
        <v>4.1666666666666661</v>
      </c>
      <c r="AT15" s="23">
        <f t="shared" si="22"/>
        <v>135</v>
      </c>
      <c r="AU15" s="5">
        <f t="shared" si="23"/>
        <v>4.2789223454833598</v>
      </c>
    </row>
    <row r="16" spans="1:47" ht="15.75" x14ac:dyDescent="0.25">
      <c r="A16" s="1" t="s">
        <v>158</v>
      </c>
      <c r="B16" s="1">
        <v>4</v>
      </c>
      <c r="C16" s="5">
        <f t="shared" si="0"/>
        <v>8</v>
      </c>
      <c r="D16" s="1">
        <v>13</v>
      </c>
      <c r="E16" s="5">
        <f t="shared" si="1"/>
        <v>5.9633027522935782</v>
      </c>
      <c r="F16" s="1">
        <v>1</v>
      </c>
      <c r="G16" s="5">
        <f t="shared" si="2"/>
        <v>3.7037037037037033</v>
      </c>
      <c r="H16" s="1">
        <v>0</v>
      </c>
      <c r="I16" s="5">
        <f t="shared" si="3"/>
        <v>0</v>
      </c>
      <c r="J16" s="1">
        <v>0</v>
      </c>
      <c r="K16" s="5">
        <f t="shared" si="4"/>
        <v>0</v>
      </c>
      <c r="L16" s="1">
        <v>4</v>
      </c>
      <c r="M16" s="5">
        <f t="shared" si="5"/>
        <v>5.1948051948051948</v>
      </c>
      <c r="N16" s="1">
        <v>37</v>
      </c>
      <c r="O16" s="5">
        <f t="shared" si="6"/>
        <v>3.0477759472817132</v>
      </c>
      <c r="P16" s="1">
        <v>1</v>
      </c>
      <c r="Q16" s="5">
        <f t="shared" si="7"/>
        <v>9.0909090909090917</v>
      </c>
      <c r="R16" s="1">
        <v>1</v>
      </c>
      <c r="S16" s="5">
        <f t="shared" si="8"/>
        <v>1.4285714285714286</v>
      </c>
      <c r="T16" s="1">
        <v>1</v>
      </c>
      <c r="U16" s="5">
        <f t="shared" si="9"/>
        <v>0.48309178743961351</v>
      </c>
      <c r="V16" s="1">
        <v>1</v>
      </c>
      <c r="W16" s="5">
        <f t="shared" si="10"/>
        <v>7.1428571428571423</v>
      </c>
      <c r="X16" s="1">
        <v>6</v>
      </c>
      <c r="Y16" s="5">
        <f t="shared" si="11"/>
        <v>2.6315789473684208</v>
      </c>
      <c r="Z16" s="1">
        <v>3</v>
      </c>
      <c r="AA16" s="5">
        <f t="shared" si="12"/>
        <v>3.0612244897959182</v>
      </c>
      <c r="AB16" s="1">
        <v>1</v>
      </c>
      <c r="AC16" s="5">
        <f t="shared" si="13"/>
        <v>2.083333333333333</v>
      </c>
      <c r="AD16" s="1">
        <v>5</v>
      </c>
      <c r="AE16" s="5">
        <f t="shared" si="14"/>
        <v>4.0983606557377046</v>
      </c>
      <c r="AF16" s="1">
        <v>0</v>
      </c>
      <c r="AG16" s="5">
        <f t="shared" si="15"/>
        <v>0</v>
      </c>
      <c r="AH16" s="1">
        <v>9</v>
      </c>
      <c r="AI16" s="5">
        <f t="shared" si="16"/>
        <v>6.0402684563758395</v>
      </c>
      <c r="AJ16" s="1">
        <v>9</v>
      </c>
      <c r="AK16" s="5">
        <f t="shared" si="17"/>
        <v>2.7272727272727271</v>
      </c>
      <c r="AL16" s="1">
        <v>1</v>
      </c>
      <c r="AM16" s="5">
        <f t="shared" si="18"/>
        <v>2.3255813953488373</v>
      </c>
      <c r="AN16" s="1">
        <v>2</v>
      </c>
      <c r="AO16" s="5">
        <f t="shared" si="19"/>
        <v>1.3888888888888888</v>
      </c>
      <c r="AP16" s="1">
        <v>1</v>
      </c>
      <c r="AQ16" s="5">
        <f t="shared" si="20"/>
        <v>5.5555555555555554</v>
      </c>
      <c r="AR16" s="1">
        <v>1</v>
      </c>
      <c r="AS16" s="5">
        <f t="shared" si="21"/>
        <v>2.083333333333333</v>
      </c>
      <c r="AT16" s="23">
        <f t="shared" si="22"/>
        <v>101</v>
      </c>
      <c r="AU16" s="5">
        <f t="shared" si="23"/>
        <v>3.2012678288431058</v>
      </c>
    </row>
    <row r="17" spans="1:47" ht="15.75" x14ac:dyDescent="0.25">
      <c r="A17" s="1" t="s">
        <v>159</v>
      </c>
      <c r="B17" s="1">
        <v>3</v>
      </c>
      <c r="C17" s="5">
        <f t="shared" si="0"/>
        <v>6</v>
      </c>
      <c r="D17" s="1">
        <v>4</v>
      </c>
      <c r="E17" s="5">
        <f t="shared" si="1"/>
        <v>1.834862385321101</v>
      </c>
      <c r="F17" s="1">
        <v>0</v>
      </c>
      <c r="G17" s="5">
        <f t="shared" si="2"/>
        <v>0</v>
      </c>
      <c r="H17" s="1">
        <v>0</v>
      </c>
      <c r="I17" s="5">
        <f t="shared" si="3"/>
        <v>0</v>
      </c>
      <c r="J17" s="1">
        <v>0</v>
      </c>
      <c r="K17" s="5">
        <f t="shared" si="4"/>
        <v>0</v>
      </c>
      <c r="L17" s="1">
        <v>6</v>
      </c>
      <c r="M17" s="5">
        <f t="shared" si="5"/>
        <v>7.7922077922077921</v>
      </c>
      <c r="N17" s="1">
        <v>47</v>
      </c>
      <c r="O17" s="5">
        <f t="shared" si="6"/>
        <v>3.8714991762767705</v>
      </c>
      <c r="P17" s="1">
        <v>1</v>
      </c>
      <c r="Q17" s="5">
        <f t="shared" si="7"/>
        <v>9.0909090909090917</v>
      </c>
      <c r="R17" s="1">
        <v>1</v>
      </c>
      <c r="S17" s="5">
        <f t="shared" si="8"/>
        <v>1.4285714285714286</v>
      </c>
      <c r="T17" s="1">
        <v>11</v>
      </c>
      <c r="U17" s="5">
        <f t="shared" si="9"/>
        <v>5.3140096618357484</v>
      </c>
      <c r="V17" s="1">
        <v>0</v>
      </c>
      <c r="W17" s="5">
        <f t="shared" si="10"/>
        <v>0</v>
      </c>
      <c r="X17" s="1">
        <v>7</v>
      </c>
      <c r="Y17" s="5">
        <f t="shared" si="11"/>
        <v>3.070175438596491</v>
      </c>
      <c r="Z17" s="1">
        <v>1</v>
      </c>
      <c r="AA17" s="5">
        <f t="shared" si="12"/>
        <v>1.0204081632653061</v>
      </c>
      <c r="AB17" s="1">
        <v>0</v>
      </c>
      <c r="AC17" s="5">
        <f t="shared" si="13"/>
        <v>0</v>
      </c>
      <c r="AD17" s="1">
        <v>3</v>
      </c>
      <c r="AE17" s="5">
        <f t="shared" si="14"/>
        <v>2.459016393442623</v>
      </c>
      <c r="AF17" s="1">
        <v>0</v>
      </c>
      <c r="AG17" s="5">
        <f t="shared" si="15"/>
        <v>0</v>
      </c>
      <c r="AH17" s="1">
        <v>8</v>
      </c>
      <c r="AI17" s="5">
        <f t="shared" si="16"/>
        <v>5.3691275167785237</v>
      </c>
      <c r="AJ17" s="1">
        <v>16</v>
      </c>
      <c r="AK17" s="5">
        <f t="shared" si="17"/>
        <v>4.8484848484848486</v>
      </c>
      <c r="AL17" s="1">
        <v>3</v>
      </c>
      <c r="AM17" s="5">
        <f t="shared" si="18"/>
        <v>6.9767441860465116</v>
      </c>
      <c r="AN17" s="1">
        <v>5</v>
      </c>
      <c r="AO17" s="5">
        <f t="shared" si="19"/>
        <v>3.4722222222222223</v>
      </c>
      <c r="AP17" s="1">
        <v>0</v>
      </c>
      <c r="AQ17" s="5">
        <f t="shared" si="20"/>
        <v>0</v>
      </c>
      <c r="AR17" s="1">
        <v>1</v>
      </c>
      <c r="AS17" s="5">
        <f t="shared" si="21"/>
        <v>2.083333333333333</v>
      </c>
      <c r="AT17" s="23">
        <f t="shared" si="22"/>
        <v>117</v>
      </c>
      <c r="AU17" s="5">
        <f t="shared" si="23"/>
        <v>3.7083993660855783</v>
      </c>
    </row>
    <row r="18" spans="1:47" ht="15.75" x14ac:dyDescent="0.25">
      <c r="A18" s="1" t="s">
        <v>160</v>
      </c>
      <c r="B18" s="1">
        <v>1</v>
      </c>
      <c r="C18" s="5">
        <f t="shared" si="0"/>
        <v>2</v>
      </c>
      <c r="D18" s="1">
        <v>3</v>
      </c>
      <c r="E18" s="5">
        <f t="shared" si="1"/>
        <v>1.3761467889908259</v>
      </c>
      <c r="F18" s="1">
        <v>0</v>
      </c>
      <c r="G18" s="5">
        <f t="shared" si="2"/>
        <v>0</v>
      </c>
      <c r="H18" s="1">
        <v>0</v>
      </c>
      <c r="I18" s="5">
        <f t="shared" si="3"/>
        <v>0</v>
      </c>
      <c r="J18" s="1">
        <v>2</v>
      </c>
      <c r="K18" s="5">
        <f t="shared" si="4"/>
        <v>6.8965517241379306</v>
      </c>
      <c r="L18" s="1">
        <v>2</v>
      </c>
      <c r="M18" s="5">
        <f t="shared" si="5"/>
        <v>2.5974025974025974</v>
      </c>
      <c r="N18" s="1">
        <v>51</v>
      </c>
      <c r="O18" s="5">
        <f t="shared" si="6"/>
        <v>4.2009884678747946</v>
      </c>
      <c r="P18" s="1">
        <v>0</v>
      </c>
      <c r="Q18" s="5">
        <f t="shared" si="7"/>
        <v>0</v>
      </c>
      <c r="R18" s="1">
        <v>3</v>
      </c>
      <c r="S18" s="5">
        <f t="shared" si="8"/>
        <v>4.2857142857142856</v>
      </c>
      <c r="T18" s="1">
        <v>7</v>
      </c>
      <c r="U18" s="5">
        <f t="shared" si="9"/>
        <v>3.3816425120772946</v>
      </c>
      <c r="V18" s="1">
        <v>0</v>
      </c>
      <c r="W18" s="5">
        <f t="shared" si="10"/>
        <v>0</v>
      </c>
      <c r="X18" s="1">
        <v>3</v>
      </c>
      <c r="Y18" s="5">
        <f t="shared" si="11"/>
        <v>1.3157894736842104</v>
      </c>
      <c r="Z18" s="1">
        <v>1</v>
      </c>
      <c r="AA18" s="5">
        <f t="shared" si="12"/>
        <v>1.0204081632653061</v>
      </c>
      <c r="AB18" s="1">
        <v>4</v>
      </c>
      <c r="AC18" s="5">
        <f t="shared" si="13"/>
        <v>8.3333333333333321</v>
      </c>
      <c r="AD18" s="1">
        <v>4</v>
      </c>
      <c r="AE18" s="5">
        <f t="shared" si="14"/>
        <v>3.278688524590164</v>
      </c>
      <c r="AF18" s="1">
        <v>0</v>
      </c>
      <c r="AG18" s="5">
        <f t="shared" si="15"/>
        <v>0</v>
      </c>
      <c r="AH18" s="1">
        <v>8</v>
      </c>
      <c r="AI18" s="5">
        <f t="shared" si="16"/>
        <v>5.3691275167785237</v>
      </c>
      <c r="AJ18" s="1">
        <v>14</v>
      </c>
      <c r="AK18" s="5">
        <f t="shared" si="17"/>
        <v>4.2424242424242431</v>
      </c>
      <c r="AL18" s="1">
        <v>3</v>
      </c>
      <c r="AM18" s="5">
        <f t="shared" si="18"/>
        <v>6.9767441860465116</v>
      </c>
      <c r="AN18" s="1">
        <v>7</v>
      </c>
      <c r="AO18" s="5">
        <f t="shared" si="19"/>
        <v>4.8611111111111116</v>
      </c>
      <c r="AP18" s="1">
        <v>2</v>
      </c>
      <c r="AQ18" s="5">
        <f t="shared" si="20"/>
        <v>11.111111111111111</v>
      </c>
      <c r="AR18" s="1">
        <v>1</v>
      </c>
      <c r="AS18" s="5">
        <f t="shared" si="21"/>
        <v>2.083333333333333</v>
      </c>
      <c r="AT18" s="23">
        <f t="shared" si="22"/>
        <v>116</v>
      </c>
      <c r="AU18" s="5">
        <f t="shared" si="23"/>
        <v>3.6767036450079242</v>
      </c>
    </row>
    <row r="19" spans="1:47" ht="15.75" x14ac:dyDescent="0.25">
      <c r="A19" s="1" t="s">
        <v>161</v>
      </c>
      <c r="B19" s="1">
        <v>1</v>
      </c>
      <c r="C19" s="5">
        <f t="shared" si="0"/>
        <v>2</v>
      </c>
      <c r="D19" s="1">
        <v>6</v>
      </c>
      <c r="E19" s="5">
        <f t="shared" si="1"/>
        <v>2.7522935779816518</v>
      </c>
      <c r="F19" s="1">
        <v>0</v>
      </c>
      <c r="G19" s="5">
        <f t="shared" si="2"/>
        <v>0</v>
      </c>
      <c r="H19" s="1">
        <v>1</v>
      </c>
      <c r="I19" s="5">
        <f t="shared" si="3"/>
        <v>25</v>
      </c>
      <c r="J19" s="1">
        <v>2</v>
      </c>
      <c r="K19" s="5">
        <f t="shared" si="4"/>
        <v>6.8965517241379306</v>
      </c>
      <c r="L19" s="1">
        <v>3</v>
      </c>
      <c r="M19" s="5">
        <f t="shared" si="5"/>
        <v>3.8961038961038961</v>
      </c>
      <c r="N19" s="1">
        <v>49</v>
      </c>
      <c r="O19" s="5">
        <f t="shared" si="6"/>
        <v>4.0362438220757824</v>
      </c>
      <c r="P19" s="1">
        <v>0</v>
      </c>
      <c r="Q19" s="5">
        <f t="shared" si="7"/>
        <v>0</v>
      </c>
      <c r="R19" s="1">
        <v>5</v>
      </c>
      <c r="S19" s="5">
        <f t="shared" si="8"/>
        <v>7.1428571428571423</v>
      </c>
      <c r="T19" s="1">
        <v>8</v>
      </c>
      <c r="U19" s="5">
        <f t="shared" si="9"/>
        <v>3.8647342995169081</v>
      </c>
      <c r="V19" s="1">
        <v>0</v>
      </c>
      <c r="W19" s="5">
        <f t="shared" si="10"/>
        <v>0</v>
      </c>
      <c r="X19" s="1">
        <v>8</v>
      </c>
      <c r="Y19" s="5">
        <f t="shared" si="11"/>
        <v>3.5087719298245612</v>
      </c>
      <c r="Z19" s="1">
        <v>5</v>
      </c>
      <c r="AA19" s="5">
        <f t="shared" si="12"/>
        <v>5.1020408163265305</v>
      </c>
      <c r="AB19" s="1">
        <v>1</v>
      </c>
      <c r="AC19" s="5">
        <f t="shared" si="13"/>
        <v>2.083333333333333</v>
      </c>
      <c r="AD19" s="1">
        <v>3</v>
      </c>
      <c r="AE19" s="5">
        <f t="shared" si="14"/>
        <v>2.459016393442623</v>
      </c>
      <c r="AF19" s="1">
        <v>1</v>
      </c>
      <c r="AG19" s="5">
        <f t="shared" si="15"/>
        <v>16.666666666666664</v>
      </c>
      <c r="AH19" s="1">
        <v>2</v>
      </c>
      <c r="AI19" s="5">
        <f t="shared" si="16"/>
        <v>1.3422818791946309</v>
      </c>
      <c r="AJ19" s="1">
        <v>22</v>
      </c>
      <c r="AK19" s="5">
        <f t="shared" si="17"/>
        <v>6.666666666666667</v>
      </c>
      <c r="AL19" s="1">
        <v>2</v>
      </c>
      <c r="AM19" s="5">
        <f t="shared" si="18"/>
        <v>4.6511627906976747</v>
      </c>
      <c r="AN19" s="1">
        <v>12</v>
      </c>
      <c r="AO19" s="5">
        <f t="shared" si="19"/>
        <v>8.3333333333333321</v>
      </c>
      <c r="AP19" s="1">
        <v>1</v>
      </c>
      <c r="AQ19" s="5">
        <f t="shared" si="20"/>
        <v>5.5555555555555554</v>
      </c>
      <c r="AR19" s="1">
        <v>0</v>
      </c>
      <c r="AS19" s="5">
        <f t="shared" si="21"/>
        <v>0</v>
      </c>
      <c r="AT19" s="23">
        <f t="shared" si="22"/>
        <v>132</v>
      </c>
      <c r="AU19" s="5">
        <f t="shared" si="23"/>
        <v>4.1838351822503963</v>
      </c>
    </row>
    <row r="20" spans="1:47" ht="31.5" x14ac:dyDescent="0.25">
      <c r="A20" s="1" t="s">
        <v>162</v>
      </c>
      <c r="B20" s="1">
        <v>1</v>
      </c>
      <c r="C20" s="5">
        <f t="shared" si="0"/>
        <v>2</v>
      </c>
      <c r="D20" s="1">
        <v>10</v>
      </c>
      <c r="E20" s="5">
        <f t="shared" si="1"/>
        <v>4.5871559633027523</v>
      </c>
      <c r="F20" s="1">
        <v>0</v>
      </c>
      <c r="G20" s="5">
        <f t="shared" si="2"/>
        <v>0</v>
      </c>
      <c r="H20" s="1">
        <v>0</v>
      </c>
      <c r="I20" s="5">
        <f t="shared" si="3"/>
        <v>0</v>
      </c>
      <c r="J20" s="1">
        <v>2</v>
      </c>
      <c r="K20" s="5">
        <f t="shared" si="4"/>
        <v>6.8965517241379306</v>
      </c>
      <c r="L20" s="1">
        <v>4</v>
      </c>
      <c r="M20" s="5">
        <f t="shared" si="5"/>
        <v>5.1948051948051948</v>
      </c>
      <c r="N20" s="1">
        <v>54</v>
      </c>
      <c r="O20" s="5">
        <f t="shared" si="6"/>
        <v>4.4481054365733117</v>
      </c>
      <c r="P20" s="1">
        <v>0</v>
      </c>
      <c r="Q20" s="5">
        <f t="shared" si="7"/>
        <v>0</v>
      </c>
      <c r="R20" s="1">
        <v>4</v>
      </c>
      <c r="S20" s="5">
        <f t="shared" si="8"/>
        <v>5.7142857142857144</v>
      </c>
      <c r="T20" s="1">
        <v>9</v>
      </c>
      <c r="U20" s="5">
        <f t="shared" si="9"/>
        <v>4.3478260869565215</v>
      </c>
      <c r="V20" s="1">
        <v>1</v>
      </c>
      <c r="W20" s="5">
        <f t="shared" si="10"/>
        <v>7.1428571428571423</v>
      </c>
      <c r="X20" s="1">
        <v>7</v>
      </c>
      <c r="Y20" s="5">
        <f t="shared" si="11"/>
        <v>3.070175438596491</v>
      </c>
      <c r="Z20" s="1">
        <v>5</v>
      </c>
      <c r="AA20" s="5">
        <f t="shared" si="12"/>
        <v>5.1020408163265305</v>
      </c>
      <c r="AB20" s="1">
        <v>1</v>
      </c>
      <c r="AC20" s="5">
        <f t="shared" si="13"/>
        <v>2.083333333333333</v>
      </c>
      <c r="AD20" s="1">
        <v>7</v>
      </c>
      <c r="AE20" s="5">
        <f t="shared" si="14"/>
        <v>5.7377049180327866</v>
      </c>
      <c r="AF20" s="1">
        <v>0</v>
      </c>
      <c r="AG20" s="5">
        <f t="shared" si="15"/>
        <v>0</v>
      </c>
      <c r="AH20" s="1">
        <v>7</v>
      </c>
      <c r="AI20" s="5">
        <f t="shared" si="16"/>
        <v>4.6979865771812079</v>
      </c>
      <c r="AJ20" s="1">
        <v>10</v>
      </c>
      <c r="AK20" s="5">
        <f t="shared" si="17"/>
        <v>3.0303030303030303</v>
      </c>
      <c r="AL20" s="1">
        <v>2</v>
      </c>
      <c r="AM20" s="5">
        <f t="shared" si="18"/>
        <v>4.6511627906976747</v>
      </c>
      <c r="AN20" s="1">
        <v>9</v>
      </c>
      <c r="AO20" s="5">
        <f t="shared" si="19"/>
        <v>6.25</v>
      </c>
      <c r="AP20" s="1">
        <v>2</v>
      </c>
      <c r="AQ20" s="5">
        <f t="shared" si="20"/>
        <v>11.111111111111111</v>
      </c>
      <c r="AR20" s="1">
        <v>1</v>
      </c>
      <c r="AS20" s="5">
        <f t="shared" si="21"/>
        <v>2.083333333333333</v>
      </c>
      <c r="AT20" s="23">
        <f t="shared" si="22"/>
        <v>136</v>
      </c>
      <c r="AU20" s="5">
        <f t="shared" si="23"/>
        <v>4.3106180665610143</v>
      </c>
    </row>
    <row r="21" spans="1:47" ht="31.5" x14ac:dyDescent="0.25">
      <c r="A21" s="1" t="s">
        <v>163</v>
      </c>
      <c r="B21" s="1">
        <v>1</v>
      </c>
      <c r="C21" s="5">
        <f t="shared" si="0"/>
        <v>2</v>
      </c>
      <c r="D21" s="1">
        <v>9</v>
      </c>
      <c r="E21" s="5">
        <f t="shared" si="1"/>
        <v>4.1284403669724776</v>
      </c>
      <c r="F21" s="1">
        <v>1</v>
      </c>
      <c r="G21" s="5">
        <f t="shared" si="2"/>
        <v>3.7037037037037033</v>
      </c>
      <c r="H21" s="1">
        <v>0</v>
      </c>
      <c r="I21" s="5">
        <f t="shared" si="3"/>
        <v>0</v>
      </c>
      <c r="J21" s="1">
        <v>0</v>
      </c>
      <c r="K21" s="5">
        <f t="shared" si="4"/>
        <v>0</v>
      </c>
      <c r="L21" s="1">
        <v>1</v>
      </c>
      <c r="M21" s="5">
        <f t="shared" si="5"/>
        <v>1.2987012987012987</v>
      </c>
      <c r="N21" s="1">
        <v>60</v>
      </c>
      <c r="O21" s="5">
        <f t="shared" si="6"/>
        <v>4.9423393739703458</v>
      </c>
      <c r="P21" s="1">
        <v>0</v>
      </c>
      <c r="Q21" s="5">
        <f t="shared" si="7"/>
        <v>0</v>
      </c>
      <c r="R21" s="1">
        <v>1</v>
      </c>
      <c r="S21" s="5">
        <f t="shared" si="8"/>
        <v>1.4285714285714286</v>
      </c>
      <c r="T21" s="1">
        <v>4</v>
      </c>
      <c r="U21" s="5">
        <f t="shared" si="9"/>
        <v>1.932367149758454</v>
      </c>
      <c r="V21" s="1">
        <v>0</v>
      </c>
      <c r="W21" s="5">
        <f t="shared" si="10"/>
        <v>0</v>
      </c>
      <c r="X21" s="1">
        <v>7</v>
      </c>
      <c r="Y21" s="5">
        <f t="shared" si="11"/>
        <v>3.070175438596491</v>
      </c>
      <c r="Z21" s="1">
        <v>3</v>
      </c>
      <c r="AA21" s="5">
        <f t="shared" si="12"/>
        <v>3.0612244897959182</v>
      </c>
      <c r="AB21" s="1">
        <v>4</v>
      </c>
      <c r="AC21" s="5">
        <f t="shared" si="13"/>
        <v>8.3333333333333321</v>
      </c>
      <c r="AD21" s="1">
        <v>5</v>
      </c>
      <c r="AE21" s="5">
        <f t="shared" si="14"/>
        <v>4.0983606557377046</v>
      </c>
      <c r="AF21" s="1">
        <v>0</v>
      </c>
      <c r="AG21" s="5">
        <f t="shared" si="15"/>
        <v>0</v>
      </c>
      <c r="AH21" s="1">
        <v>5</v>
      </c>
      <c r="AI21" s="5">
        <f t="shared" si="16"/>
        <v>3.3557046979865772</v>
      </c>
      <c r="AJ21" s="1">
        <v>9</v>
      </c>
      <c r="AK21" s="5">
        <f t="shared" si="17"/>
        <v>2.7272727272727271</v>
      </c>
      <c r="AL21" s="1">
        <v>0</v>
      </c>
      <c r="AM21" s="5">
        <f t="shared" si="18"/>
        <v>0</v>
      </c>
      <c r="AN21" s="1">
        <v>10</v>
      </c>
      <c r="AO21" s="5">
        <f t="shared" si="19"/>
        <v>6.9444444444444446</v>
      </c>
      <c r="AP21" s="1">
        <v>0</v>
      </c>
      <c r="AQ21" s="5">
        <f t="shared" si="20"/>
        <v>0</v>
      </c>
      <c r="AR21" s="1">
        <v>2</v>
      </c>
      <c r="AS21" s="5">
        <f t="shared" si="21"/>
        <v>4.1666666666666661</v>
      </c>
      <c r="AT21" s="23">
        <f t="shared" si="22"/>
        <v>122</v>
      </c>
      <c r="AU21" s="5">
        <f t="shared" si="23"/>
        <v>3.8668779714738513</v>
      </c>
    </row>
    <row r="22" spans="1:47" ht="31.5" x14ac:dyDescent="0.25">
      <c r="A22" s="1" t="s">
        <v>164</v>
      </c>
      <c r="B22" s="1">
        <v>5</v>
      </c>
      <c r="C22" s="5">
        <f t="shared" si="0"/>
        <v>10</v>
      </c>
      <c r="D22" s="1">
        <v>7</v>
      </c>
      <c r="E22" s="5">
        <f t="shared" si="1"/>
        <v>3.2110091743119269</v>
      </c>
      <c r="F22" s="1">
        <v>1</v>
      </c>
      <c r="G22" s="5">
        <f t="shared" si="2"/>
        <v>3.7037037037037033</v>
      </c>
      <c r="H22" s="1">
        <v>0</v>
      </c>
      <c r="I22" s="5">
        <f t="shared" si="3"/>
        <v>0</v>
      </c>
      <c r="J22" s="1">
        <v>0</v>
      </c>
      <c r="K22" s="5">
        <f t="shared" si="4"/>
        <v>0</v>
      </c>
      <c r="L22" s="1">
        <v>3</v>
      </c>
      <c r="M22" s="5">
        <f t="shared" si="5"/>
        <v>3.8961038961038961</v>
      </c>
      <c r="N22" s="1">
        <v>46</v>
      </c>
      <c r="O22" s="5">
        <f t="shared" si="6"/>
        <v>3.7891268533772648</v>
      </c>
      <c r="P22" s="1">
        <v>0</v>
      </c>
      <c r="Q22" s="5">
        <f t="shared" si="7"/>
        <v>0</v>
      </c>
      <c r="R22" s="1">
        <v>4</v>
      </c>
      <c r="S22" s="5">
        <f t="shared" si="8"/>
        <v>5.7142857142857144</v>
      </c>
      <c r="T22" s="1">
        <v>8</v>
      </c>
      <c r="U22" s="5">
        <f t="shared" si="9"/>
        <v>3.8647342995169081</v>
      </c>
      <c r="V22" s="1">
        <v>2</v>
      </c>
      <c r="W22" s="5">
        <f t="shared" si="10"/>
        <v>14.285714285714285</v>
      </c>
      <c r="X22" s="1">
        <v>10</v>
      </c>
      <c r="Y22" s="5">
        <f t="shared" si="11"/>
        <v>4.3859649122807012</v>
      </c>
      <c r="Z22" s="1">
        <v>5</v>
      </c>
      <c r="AA22" s="5">
        <f t="shared" si="12"/>
        <v>5.1020408163265305</v>
      </c>
      <c r="AB22" s="1">
        <v>0</v>
      </c>
      <c r="AC22" s="5">
        <f t="shared" si="13"/>
        <v>0</v>
      </c>
      <c r="AD22" s="1">
        <v>4</v>
      </c>
      <c r="AE22" s="5">
        <f t="shared" si="14"/>
        <v>3.278688524590164</v>
      </c>
      <c r="AF22" s="1">
        <v>1</v>
      </c>
      <c r="AG22" s="5">
        <f t="shared" si="15"/>
        <v>16.666666666666664</v>
      </c>
      <c r="AH22" s="1">
        <v>2</v>
      </c>
      <c r="AI22" s="5">
        <f t="shared" si="16"/>
        <v>1.3422818791946309</v>
      </c>
      <c r="AJ22" s="1">
        <v>15</v>
      </c>
      <c r="AK22" s="5">
        <f t="shared" si="17"/>
        <v>4.5454545454545459</v>
      </c>
      <c r="AL22" s="1">
        <v>1</v>
      </c>
      <c r="AM22" s="5">
        <f t="shared" si="18"/>
        <v>2.3255813953488373</v>
      </c>
      <c r="AN22" s="1">
        <v>6</v>
      </c>
      <c r="AO22" s="5">
        <f t="shared" si="19"/>
        <v>4.1666666666666661</v>
      </c>
      <c r="AP22" s="1">
        <v>0</v>
      </c>
      <c r="AQ22" s="5">
        <f t="shared" si="20"/>
        <v>0</v>
      </c>
      <c r="AR22" s="1">
        <v>5</v>
      </c>
      <c r="AS22" s="5">
        <f t="shared" si="21"/>
        <v>10.416666666666668</v>
      </c>
      <c r="AT22" s="23">
        <f t="shared" si="22"/>
        <v>125</v>
      </c>
      <c r="AU22" s="5">
        <f t="shared" si="23"/>
        <v>3.9619651347068143</v>
      </c>
    </row>
    <row r="23" spans="1:47" ht="31.5" x14ac:dyDescent="0.25">
      <c r="A23" s="1" t="s">
        <v>165</v>
      </c>
      <c r="B23" s="1">
        <v>0</v>
      </c>
      <c r="C23" s="5">
        <f t="shared" si="0"/>
        <v>0</v>
      </c>
      <c r="D23" s="1">
        <v>7</v>
      </c>
      <c r="E23" s="5">
        <f t="shared" si="1"/>
        <v>3.2110091743119269</v>
      </c>
      <c r="F23" s="1">
        <v>1</v>
      </c>
      <c r="G23" s="5">
        <f t="shared" si="2"/>
        <v>3.7037037037037033</v>
      </c>
      <c r="H23" s="1">
        <v>0</v>
      </c>
      <c r="I23" s="5">
        <f t="shared" si="3"/>
        <v>0</v>
      </c>
      <c r="J23" s="1">
        <v>0</v>
      </c>
      <c r="K23" s="5">
        <f t="shared" si="4"/>
        <v>0</v>
      </c>
      <c r="L23" s="1">
        <v>3</v>
      </c>
      <c r="M23" s="5">
        <f t="shared" si="5"/>
        <v>3.8961038961038961</v>
      </c>
      <c r="N23" s="1">
        <v>42</v>
      </c>
      <c r="O23" s="5">
        <f t="shared" si="6"/>
        <v>3.4596375617792421</v>
      </c>
      <c r="P23" s="1">
        <v>1</v>
      </c>
      <c r="Q23" s="5">
        <f t="shared" si="7"/>
        <v>9.0909090909090917</v>
      </c>
      <c r="R23" s="1">
        <v>0</v>
      </c>
      <c r="S23" s="5">
        <f t="shared" si="8"/>
        <v>0</v>
      </c>
      <c r="T23" s="1">
        <v>4</v>
      </c>
      <c r="U23" s="5">
        <f t="shared" si="9"/>
        <v>1.932367149758454</v>
      </c>
      <c r="V23" s="1">
        <v>1</v>
      </c>
      <c r="W23" s="5">
        <f t="shared" si="10"/>
        <v>7.1428571428571423</v>
      </c>
      <c r="X23" s="1">
        <v>12</v>
      </c>
      <c r="Y23" s="5">
        <f t="shared" si="11"/>
        <v>5.2631578947368416</v>
      </c>
      <c r="Z23" s="1">
        <v>6</v>
      </c>
      <c r="AA23" s="5">
        <f t="shared" si="12"/>
        <v>6.1224489795918364</v>
      </c>
      <c r="AB23" s="1">
        <v>4</v>
      </c>
      <c r="AC23" s="5">
        <f t="shared" si="13"/>
        <v>8.3333333333333321</v>
      </c>
      <c r="AD23" s="1">
        <v>4</v>
      </c>
      <c r="AE23" s="5">
        <f t="shared" si="14"/>
        <v>3.278688524590164</v>
      </c>
      <c r="AF23" s="1">
        <v>0</v>
      </c>
      <c r="AG23" s="5">
        <f t="shared" si="15"/>
        <v>0</v>
      </c>
      <c r="AH23" s="1">
        <v>5</v>
      </c>
      <c r="AI23" s="5">
        <f t="shared" si="16"/>
        <v>3.3557046979865772</v>
      </c>
      <c r="AJ23" s="1">
        <v>16</v>
      </c>
      <c r="AK23" s="5">
        <f t="shared" si="17"/>
        <v>4.8484848484848486</v>
      </c>
      <c r="AL23" s="1">
        <v>0</v>
      </c>
      <c r="AM23" s="5">
        <f t="shared" si="18"/>
        <v>0</v>
      </c>
      <c r="AN23" s="1">
        <v>16</v>
      </c>
      <c r="AO23" s="5">
        <f t="shared" si="19"/>
        <v>11.111111111111111</v>
      </c>
      <c r="AP23" s="1">
        <v>0</v>
      </c>
      <c r="AQ23" s="5">
        <f t="shared" si="20"/>
        <v>0</v>
      </c>
      <c r="AR23" s="1">
        <v>3</v>
      </c>
      <c r="AS23" s="5">
        <f t="shared" si="21"/>
        <v>6.25</v>
      </c>
      <c r="AT23" s="23">
        <f t="shared" si="22"/>
        <v>125</v>
      </c>
      <c r="AU23" s="5">
        <f t="shared" si="23"/>
        <v>3.9619651347068143</v>
      </c>
    </row>
    <row r="24" spans="1:47" ht="31.5" x14ac:dyDescent="0.25">
      <c r="A24" s="1" t="s">
        <v>166</v>
      </c>
      <c r="B24" s="1">
        <v>1</v>
      </c>
      <c r="C24" s="5">
        <f t="shared" si="0"/>
        <v>2</v>
      </c>
      <c r="D24" s="1">
        <v>13</v>
      </c>
      <c r="E24" s="5">
        <f t="shared" si="1"/>
        <v>5.9633027522935782</v>
      </c>
      <c r="F24" s="1">
        <v>0</v>
      </c>
      <c r="G24" s="5">
        <f t="shared" si="2"/>
        <v>0</v>
      </c>
      <c r="H24" s="1">
        <v>0</v>
      </c>
      <c r="I24" s="5">
        <f t="shared" si="3"/>
        <v>0</v>
      </c>
      <c r="J24" s="1">
        <v>0</v>
      </c>
      <c r="K24" s="5">
        <f t="shared" si="4"/>
        <v>0</v>
      </c>
      <c r="L24" s="1">
        <v>2</v>
      </c>
      <c r="M24" s="5">
        <f t="shared" si="5"/>
        <v>2.5974025974025974</v>
      </c>
      <c r="N24" s="1">
        <v>29</v>
      </c>
      <c r="O24" s="5">
        <f t="shared" si="6"/>
        <v>2.3887973640856672</v>
      </c>
      <c r="P24" s="1">
        <v>0</v>
      </c>
      <c r="Q24" s="5">
        <f t="shared" si="7"/>
        <v>0</v>
      </c>
      <c r="R24" s="1">
        <v>2</v>
      </c>
      <c r="S24" s="5">
        <f t="shared" si="8"/>
        <v>2.8571428571428572</v>
      </c>
      <c r="T24" s="1">
        <v>11</v>
      </c>
      <c r="U24" s="5">
        <f t="shared" si="9"/>
        <v>5.3140096618357484</v>
      </c>
      <c r="V24" s="1">
        <v>0</v>
      </c>
      <c r="W24" s="5">
        <f t="shared" si="10"/>
        <v>0</v>
      </c>
      <c r="X24" s="1">
        <v>11</v>
      </c>
      <c r="Y24" s="5">
        <f t="shared" si="11"/>
        <v>4.8245614035087714</v>
      </c>
      <c r="Z24" s="1">
        <v>4</v>
      </c>
      <c r="AA24" s="5">
        <f t="shared" si="12"/>
        <v>4.0816326530612246</v>
      </c>
      <c r="AB24" s="1">
        <v>2</v>
      </c>
      <c r="AC24" s="5">
        <f t="shared" si="13"/>
        <v>4.1666666666666661</v>
      </c>
      <c r="AD24" s="1">
        <v>3</v>
      </c>
      <c r="AE24" s="5">
        <f t="shared" si="14"/>
        <v>2.459016393442623</v>
      </c>
      <c r="AF24" s="1">
        <v>0</v>
      </c>
      <c r="AG24" s="5">
        <f t="shared" si="15"/>
        <v>0</v>
      </c>
      <c r="AH24" s="1">
        <v>3</v>
      </c>
      <c r="AI24" s="5">
        <f t="shared" si="16"/>
        <v>2.0134228187919461</v>
      </c>
      <c r="AJ24" s="1">
        <v>13</v>
      </c>
      <c r="AK24" s="5">
        <f t="shared" si="17"/>
        <v>3.939393939393939</v>
      </c>
      <c r="AL24" s="1">
        <v>0</v>
      </c>
      <c r="AM24" s="5">
        <f t="shared" si="18"/>
        <v>0</v>
      </c>
      <c r="AN24" s="1">
        <v>12</v>
      </c>
      <c r="AO24" s="5">
        <f t="shared" si="19"/>
        <v>8.3333333333333321</v>
      </c>
      <c r="AP24" s="1">
        <v>0</v>
      </c>
      <c r="AQ24" s="5">
        <f t="shared" si="20"/>
        <v>0</v>
      </c>
      <c r="AR24" s="1">
        <v>1</v>
      </c>
      <c r="AS24" s="5">
        <f t="shared" si="21"/>
        <v>2.083333333333333</v>
      </c>
      <c r="AT24" s="23">
        <f t="shared" si="22"/>
        <v>107</v>
      </c>
      <c r="AU24" s="5">
        <f t="shared" si="23"/>
        <v>3.3914421553090333</v>
      </c>
    </row>
    <row r="25" spans="1:47" ht="31.5" x14ac:dyDescent="0.25">
      <c r="A25" s="1" t="s">
        <v>167</v>
      </c>
      <c r="B25" s="1">
        <v>1</v>
      </c>
      <c r="C25" s="5">
        <f t="shared" si="0"/>
        <v>2</v>
      </c>
      <c r="D25" s="1">
        <v>8</v>
      </c>
      <c r="E25" s="5">
        <f t="shared" si="1"/>
        <v>3.669724770642202</v>
      </c>
      <c r="F25" s="1">
        <v>1</v>
      </c>
      <c r="G25" s="5">
        <f t="shared" si="2"/>
        <v>3.7037037037037033</v>
      </c>
      <c r="H25" s="1">
        <v>0</v>
      </c>
      <c r="I25" s="5">
        <f t="shared" si="3"/>
        <v>0</v>
      </c>
      <c r="J25" s="1">
        <v>2</v>
      </c>
      <c r="K25" s="5">
        <f t="shared" si="4"/>
        <v>6.8965517241379306</v>
      </c>
      <c r="L25" s="1">
        <v>3</v>
      </c>
      <c r="M25" s="5">
        <f t="shared" si="5"/>
        <v>3.8961038961038961</v>
      </c>
      <c r="N25" s="1">
        <v>45</v>
      </c>
      <c r="O25" s="5">
        <f t="shared" si="6"/>
        <v>3.7067545304777592</v>
      </c>
      <c r="P25" s="1">
        <v>0</v>
      </c>
      <c r="Q25" s="5">
        <f t="shared" si="7"/>
        <v>0</v>
      </c>
      <c r="R25" s="1">
        <v>1</v>
      </c>
      <c r="S25" s="5">
        <f t="shared" si="8"/>
        <v>1.4285714285714286</v>
      </c>
      <c r="T25" s="1">
        <v>10</v>
      </c>
      <c r="U25" s="5">
        <f t="shared" si="9"/>
        <v>4.8309178743961354</v>
      </c>
      <c r="V25" s="1">
        <v>1</v>
      </c>
      <c r="W25" s="5">
        <f t="shared" si="10"/>
        <v>7.1428571428571423</v>
      </c>
      <c r="X25" s="1">
        <v>15</v>
      </c>
      <c r="Y25" s="5">
        <f t="shared" si="11"/>
        <v>6.5789473684210522</v>
      </c>
      <c r="Z25" s="1">
        <v>6</v>
      </c>
      <c r="AA25" s="5">
        <f t="shared" si="12"/>
        <v>6.1224489795918364</v>
      </c>
      <c r="AB25" s="1">
        <v>0</v>
      </c>
      <c r="AC25" s="5">
        <f t="shared" si="13"/>
        <v>0</v>
      </c>
      <c r="AD25" s="1">
        <v>8</v>
      </c>
      <c r="AE25" s="5">
        <f t="shared" si="14"/>
        <v>6.557377049180328</v>
      </c>
      <c r="AF25" s="1">
        <v>0</v>
      </c>
      <c r="AG25" s="5">
        <f t="shared" si="15"/>
        <v>0</v>
      </c>
      <c r="AH25" s="1">
        <v>1</v>
      </c>
      <c r="AI25" s="5">
        <f t="shared" si="16"/>
        <v>0.67114093959731547</v>
      </c>
      <c r="AJ25" s="1">
        <v>10</v>
      </c>
      <c r="AK25" s="5">
        <f t="shared" si="17"/>
        <v>3.0303030303030303</v>
      </c>
      <c r="AL25" s="1">
        <v>2</v>
      </c>
      <c r="AM25" s="5">
        <f t="shared" si="18"/>
        <v>4.6511627906976747</v>
      </c>
      <c r="AN25" s="1">
        <v>13</v>
      </c>
      <c r="AO25" s="5">
        <f t="shared" si="19"/>
        <v>9.0277777777777768</v>
      </c>
      <c r="AP25" s="1">
        <v>1</v>
      </c>
      <c r="AQ25" s="5">
        <f t="shared" si="20"/>
        <v>5.5555555555555554</v>
      </c>
      <c r="AR25" s="1">
        <v>3</v>
      </c>
      <c r="AS25" s="5">
        <f t="shared" si="21"/>
        <v>6.25</v>
      </c>
      <c r="AT25" s="23">
        <f t="shared" si="22"/>
        <v>131</v>
      </c>
      <c r="AU25" s="5">
        <f t="shared" si="23"/>
        <v>4.1521394611727418</v>
      </c>
    </row>
    <row r="26" spans="1:47" ht="31.5" x14ac:dyDescent="0.25">
      <c r="A26" s="1" t="s">
        <v>168</v>
      </c>
      <c r="B26" s="1">
        <v>1</v>
      </c>
      <c r="C26" s="5">
        <f t="shared" si="0"/>
        <v>2</v>
      </c>
      <c r="D26" s="1">
        <v>7</v>
      </c>
      <c r="E26" s="5">
        <f t="shared" si="1"/>
        <v>3.2110091743119269</v>
      </c>
      <c r="F26" s="1">
        <v>1</v>
      </c>
      <c r="G26" s="5">
        <f t="shared" si="2"/>
        <v>3.7037037037037033</v>
      </c>
      <c r="H26" s="1">
        <v>0</v>
      </c>
      <c r="I26" s="5">
        <f t="shared" si="3"/>
        <v>0</v>
      </c>
      <c r="J26" s="1">
        <v>0</v>
      </c>
      <c r="K26" s="5">
        <f t="shared" si="4"/>
        <v>0</v>
      </c>
      <c r="L26" s="1">
        <v>3</v>
      </c>
      <c r="M26" s="5">
        <f t="shared" si="5"/>
        <v>3.8961038961038961</v>
      </c>
      <c r="N26" s="1">
        <v>44</v>
      </c>
      <c r="O26" s="5">
        <f t="shared" si="6"/>
        <v>3.6243822075782535</v>
      </c>
      <c r="P26" s="1">
        <v>0</v>
      </c>
      <c r="Q26" s="5">
        <f t="shared" si="7"/>
        <v>0</v>
      </c>
      <c r="R26" s="1">
        <v>2</v>
      </c>
      <c r="S26" s="5">
        <f t="shared" si="8"/>
        <v>2.8571428571428572</v>
      </c>
      <c r="T26" s="1">
        <v>7</v>
      </c>
      <c r="U26" s="5">
        <f t="shared" si="9"/>
        <v>3.3816425120772946</v>
      </c>
      <c r="V26" s="1">
        <v>0</v>
      </c>
      <c r="W26" s="5">
        <f t="shared" si="10"/>
        <v>0</v>
      </c>
      <c r="X26" s="1">
        <v>9</v>
      </c>
      <c r="Y26" s="5">
        <f t="shared" si="11"/>
        <v>3.9473684210526314</v>
      </c>
      <c r="Z26" s="1">
        <v>4</v>
      </c>
      <c r="AA26" s="5">
        <f t="shared" si="12"/>
        <v>4.0816326530612246</v>
      </c>
      <c r="AB26" s="1">
        <v>0</v>
      </c>
      <c r="AC26" s="5">
        <f t="shared" si="13"/>
        <v>0</v>
      </c>
      <c r="AD26" s="1">
        <v>7</v>
      </c>
      <c r="AE26" s="5">
        <f t="shared" si="14"/>
        <v>5.7377049180327866</v>
      </c>
      <c r="AF26" s="1">
        <v>0</v>
      </c>
      <c r="AG26" s="5">
        <f t="shared" si="15"/>
        <v>0</v>
      </c>
      <c r="AH26" s="1">
        <v>9</v>
      </c>
      <c r="AI26" s="5">
        <f t="shared" si="16"/>
        <v>6.0402684563758395</v>
      </c>
      <c r="AJ26" s="1">
        <v>12</v>
      </c>
      <c r="AK26" s="5">
        <f t="shared" si="17"/>
        <v>3.6363636363636362</v>
      </c>
      <c r="AL26" s="1">
        <v>0</v>
      </c>
      <c r="AM26" s="5">
        <f t="shared" si="18"/>
        <v>0</v>
      </c>
      <c r="AN26" s="1">
        <v>15</v>
      </c>
      <c r="AO26" s="5">
        <f t="shared" si="19"/>
        <v>10.416666666666668</v>
      </c>
      <c r="AP26" s="1">
        <v>1</v>
      </c>
      <c r="AQ26" s="5">
        <f t="shared" si="20"/>
        <v>5.5555555555555554</v>
      </c>
      <c r="AR26" s="1">
        <v>2</v>
      </c>
      <c r="AS26" s="5">
        <f t="shared" si="21"/>
        <v>4.1666666666666661</v>
      </c>
      <c r="AT26" s="23">
        <f t="shared" si="22"/>
        <v>124</v>
      </c>
      <c r="AU26" s="5">
        <f t="shared" si="23"/>
        <v>3.9302694136291603</v>
      </c>
    </row>
    <row r="27" spans="1:47" ht="31.5" x14ac:dyDescent="0.25">
      <c r="A27" s="1" t="s">
        <v>169</v>
      </c>
      <c r="B27" s="1">
        <v>0</v>
      </c>
      <c r="C27" s="5">
        <f t="shared" si="0"/>
        <v>0</v>
      </c>
      <c r="D27" s="1">
        <v>6</v>
      </c>
      <c r="E27" s="5">
        <f t="shared" si="1"/>
        <v>2.7522935779816518</v>
      </c>
      <c r="F27" s="1">
        <v>3</v>
      </c>
      <c r="G27" s="5">
        <f t="shared" si="2"/>
        <v>11.111111111111111</v>
      </c>
      <c r="H27" s="1">
        <v>1</v>
      </c>
      <c r="I27" s="5">
        <f t="shared" si="3"/>
        <v>25</v>
      </c>
      <c r="J27" s="1">
        <v>0</v>
      </c>
      <c r="K27" s="5">
        <f t="shared" si="4"/>
        <v>0</v>
      </c>
      <c r="L27" s="1">
        <v>3</v>
      </c>
      <c r="M27" s="5">
        <f t="shared" si="5"/>
        <v>3.8961038961038961</v>
      </c>
      <c r="N27" s="1">
        <v>36</v>
      </c>
      <c r="O27" s="5">
        <f t="shared" si="6"/>
        <v>2.9654036243822075</v>
      </c>
      <c r="P27" s="1">
        <v>2</v>
      </c>
      <c r="Q27" s="5">
        <f t="shared" si="7"/>
        <v>18.181818181818183</v>
      </c>
      <c r="R27" s="1">
        <v>0</v>
      </c>
      <c r="S27" s="5">
        <f t="shared" si="8"/>
        <v>0</v>
      </c>
      <c r="T27" s="1">
        <v>5</v>
      </c>
      <c r="U27" s="5">
        <f t="shared" si="9"/>
        <v>2.4154589371980677</v>
      </c>
      <c r="V27" s="1">
        <v>2</v>
      </c>
      <c r="W27" s="5">
        <f t="shared" si="10"/>
        <v>14.285714285714285</v>
      </c>
      <c r="X27" s="1">
        <v>9</v>
      </c>
      <c r="Y27" s="5">
        <f t="shared" si="11"/>
        <v>3.9473684210526314</v>
      </c>
      <c r="Z27" s="1">
        <v>4</v>
      </c>
      <c r="AA27" s="5">
        <f t="shared" si="12"/>
        <v>4.0816326530612246</v>
      </c>
      <c r="AB27" s="1">
        <v>3</v>
      </c>
      <c r="AC27" s="5">
        <f t="shared" si="13"/>
        <v>6.25</v>
      </c>
      <c r="AD27" s="1">
        <v>1</v>
      </c>
      <c r="AE27" s="5">
        <f t="shared" si="14"/>
        <v>0.81967213114754101</v>
      </c>
      <c r="AF27" s="1">
        <v>0</v>
      </c>
      <c r="AG27" s="5">
        <f t="shared" si="15"/>
        <v>0</v>
      </c>
      <c r="AH27" s="1">
        <v>9</v>
      </c>
      <c r="AI27" s="5">
        <f t="shared" si="16"/>
        <v>6.0402684563758395</v>
      </c>
      <c r="AJ27" s="1">
        <v>12</v>
      </c>
      <c r="AK27" s="5">
        <f t="shared" si="17"/>
        <v>3.6363636363636362</v>
      </c>
      <c r="AL27" s="1">
        <v>0</v>
      </c>
      <c r="AM27" s="5">
        <f t="shared" si="18"/>
        <v>0</v>
      </c>
      <c r="AN27" s="1">
        <v>10</v>
      </c>
      <c r="AO27" s="5">
        <f t="shared" si="19"/>
        <v>6.9444444444444446</v>
      </c>
      <c r="AP27" s="1">
        <v>0</v>
      </c>
      <c r="AQ27" s="5">
        <f t="shared" si="20"/>
        <v>0</v>
      </c>
      <c r="AR27" s="1">
        <v>0</v>
      </c>
      <c r="AS27" s="5">
        <f t="shared" si="21"/>
        <v>0</v>
      </c>
      <c r="AT27" s="23">
        <f t="shared" si="22"/>
        <v>106</v>
      </c>
      <c r="AU27" s="5">
        <f t="shared" si="23"/>
        <v>3.3597464342313788</v>
      </c>
    </row>
    <row r="28" spans="1:47" ht="15.75" x14ac:dyDescent="0.25">
      <c r="A28" s="14" t="s">
        <v>9</v>
      </c>
      <c r="B28" s="14">
        <f>SUM(B4:B27)</f>
        <v>50</v>
      </c>
      <c r="C28" s="5">
        <f t="shared" si="0"/>
        <v>100</v>
      </c>
      <c r="D28" s="14">
        <f t="shared" ref="D28:AT28" si="24">SUM(D4:D27)</f>
        <v>218</v>
      </c>
      <c r="E28" s="5">
        <f t="shared" si="1"/>
        <v>100</v>
      </c>
      <c r="F28" s="14">
        <f t="shared" si="24"/>
        <v>27</v>
      </c>
      <c r="G28" s="5">
        <f t="shared" si="2"/>
        <v>100</v>
      </c>
      <c r="H28" s="14">
        <f t="shared" si="24"/>
        <v>4</v>
      </c>
      <c r="I28" s="5">
        <f t="shared" si="3"/>
        <v>100</v>
      </c>
      <c r="J28" s="14">
        <f t="shared" si="24"/>
        <v>29</v>
      </c>
      <c r="K28" s="5">
        <f t="shared" si="4"/>
        <v>100</v>
      </c>
      <c r="L28" s="14">
        <f t="shared" si="24"/>
        <v>77</v>
      </c>
      <c r="M28" s="5">
        <f t="shared" si="5"/>
        <v>100</v>
      </c>
      <c r="N28" s="14">
        <f t="shared" si="24"/>
        <v>1214</v>
      </c>
      <c r="O28" s="5">
        <f t="shared" si="6"/>
        <v>100</v>
      </c>
      <c r="P28" s="14">
        <f t="shared" si="24"/>
        <v>11</v>
      </c>
      <c r="Q28" s="5">
        <f t="shared" si="7"/>
        <v>100</v>
      </c>
      <c r="R28" s="14">
        <f t="shared" si="24"/>
        <v>70</v>
      </c>
      <c r="S28" s="5">
        <f t="shared" si="8"/>
        <v>100</v>
      </c>
      <c r="T28" s="14">
        <f t="shared" si="24"/>
        <v>207</v>
      </c>
      <c r="U28" s="5">
        <f t="shared" si="9"/>
        <v>100</v>
      </c>
      <c r="V28" s="14">
        <f t="shared" si="24"/>
        <v>14</v>
      </c>
      <c r="W28" s="5">
        <f t="shared" si="10"/>
        <v>100</v>
      </c>
      <c r="X28" s="14">
        <f t="shared" si="24"/>
        <v>228</v>
      </c>
      <c r="Y28" s="5">
        <f t="shared" si="11"/>
        <v>100</v>
      </c>
      <c r="Z28" s="14">
        <f t="shared" si="24"/>
        <v>98</v>
      </c>
      <c r="AA28" s="5">
        <f t="shared" si="12"/>
        <v>100</v>
      </c>
      <c r="AB28" s="14">
        <f t="shared" si="24"/>
        <v>48</v>
      </c>
      <c r="AC28" s="5">
        <f t="shared" si="13"/>
        <v>100</v>
      </c>
      <c r="AD28" s="14">
        <f t="shared" si="24"/>
        <v>122</v>
      </c>
      <c r="AE28" s="5">
        <f t="shared" si="14"/>
        <v>100</v>
      </c>
      <c r="AF28" s="14">
        <f t="shared" si="24"/>
        <v>6</v>
      </c>
      <c r="AG28" s="5">
        <f t="shared" si="15"/>
        <v>100</v>
      </c>
      <c r="AH28" s="14">
        <f t="shared" si="24"/>
        <v>149</v>
      </c>
      <c r="AI28" s="5">
        <f t="shared" si="16"/>
        <v>100</v>
      </c>
      <c r="AJ28" s="14">
        <f t="shared" si="24"/>
        <v>330</v>
      </c>
      <c r="AK28" s="5">
        <f t="shared" si="17"/>
        <v>100</v>
      </c>
      <c r="AL28" s="14">
        <f t="shared" si="24"/>
        <v>43</v>
      </c>
      <c r="AM28" s="5">
        <f t="shared" si="18"/>
        <v>100</v>
      </c>
      <c r="AN28" s="14">
        <f t="shared" si="24"/>
        <v>144</v>
      </c>
      <c r="AO28" s="5">
        <f t="shared" si="19"/>
        <v>100</v>
      </c>
      <c r="AP28" s="14">
        <f t="shared" si="24"/>
        <v>18</v>
      </c>
      <c r="AQ28" s="5">
        <f t="shared" si="20"/>
        <v>100</v>
      </c>
      <c r="AR28" s="14">
        <f t="shared" si="24"/>
        <v>48</v>
      </c>
      <c r="AS28" s="5">
        <f t="shared" si="21"/>
        <v>100</v>
      </c>
      <c r="AT28" s="14">
        <f t="shared" si="24"/>
        <v>3155</v>
      </c>
      <c r="AU28" s="5">
        <f t="shared" si="23"/>
        <v>100</v>
      </c>
    </row>
    <row r="29" spans="1:47" ht="47.25" x14ac:dyDescent="0.25">
      <c r="A29" s="13" t="s">
        <v>16</v>
      </c>
      <c r="B29" s="14" t="s">
        <v>13</v>
      </c>
      <c r="C29" s="4" t="s">
        <v>14</v>
      </c>
      <c r="D29" s="14" t="s">
        <v>13</v>
      </c>
      <c r="E29" s="4" t="s">
        <v>14</v>
      </c>
      <c r="F29" s="14" t="s">
        <v>13</v>
      </c>
      <c r="G29" s="4" t="s">
        <v>14</v>
      </c>
      <c r="H29" s="14" t="s">
        <v>13</v>
      </c>
      <c r="I29" s="4" t="s">
        <v>14</v>
      </c>
      <c r="J29" s="14" t="s">
        <v>13</v>
      </c>
      <c r="K29" s="4" t="s">
        <v>14</v>
      </c>
      <c r="L29" s="14" t="s">
        <v>13</v>
      </c>
      <c r="M29" s="4" t="s">
        <v>14</v>
      </c>
      <c r="N29" s="14" t="s">
        <v>13</v>
      </c>
      <c r="O29" s="4" t="s">
        <v>14</v>
      </c>
      <c r="P29" s="14" t="s">
        <v>13</v>
      </c>
      <c r="Q29" s="4" t="s">
        <v>14</v>
      </c>
      <c r="R29" s="14" t="s">
        <v>13</v>
      </c>
      <c r="S29" s="4" t="s">
        <v>14</v>
      </c>
      <c r="T29" s="14" t="s">
        <v>13</v>
      </c>
      <c r="U29" s="4" t="s">
        <v>14</v>
      </c>
      <c r="V29" s="14" t="s">
        <v>13</v>
      </c>
      <c r="W29" s="4" t="s">
        <v>14</v>
      </c>
      <c r="X29" s="14" t="s">
        <v>13</v>
      </c>
      <c r="Y29" s="4" t="s">
        <v>14</v>
      </c>
      <c r="Z29" s="14" t="s">
        <v>13</v>
      </c>
      <c r="AA29" s="4" t="s">
        <v>14</v>
      </c>
      <c r="AB29" s="14" t="s">
        <v>13</v>
      </c>
      <c r="AC29" s="4" t="s">
        <v>14</v>
      </c>
      <c r="AD29" s="14" t="s">
        <v>13</v>
      </c>
      <c r="AE29" s="4" t="s">
        <v>14</v>
      </c>
      <c r="AF29" s="14" t="s">
        <v>13</v>
      </c>
      <c r="AG29" s="4" t="s">
        <v>14</v>
      </c>
      <c r="AH29" s="14" t="s">
        <v>13</v>
      </c>
      <c r="AI29" s="4" t="s">
        <v>14</v>
      </c>
      <c r="AJ29" s="14" t="s">
        <v>13</v>
      </c>
      <c r="AK29" s="4" t="s">
        <v>14</v>
      </c>
      <c r="AL29" s="14" t="s">
        <v>13</v>
      </c>
      <c r="AM29" s="4" t="s">
        <v>14</v>
      </c>
      <c r="AN29" s="14" t="s">
        <v>13</v>
      </c>
      <c r="AO29" s="4" t="s">
        <v>14</v>
      </c>
      <c r="AP29" s="14" t="s">
        <v>13</v>
      </c>
      <c r="AQ29" s="4" t="s">
        <v>14</v>
      </c>
      <c r="AR29" s="14" t="s">
        <v>13</v>
      </c>
      <c r="AS29" s="4" t="s">
        <v>14</v>
      </c>
      <c r="AT29" s="14" t="s">
        <v>13</v>
      </c>
      <c r="AU29" s="4" t="s">
        <v>14</v>
      </c>
    </row>
    <row r="30" spans="1:47" ht="15.75" x14ac:dyDescent="0.25">
      <c r="A30" s="14" t="s">
        <v>10</v>
      </c>
      <c r="B30" s="13">
        <f>B28-B31</f>
        <v>34</v>
      </c>
      <c r="C30" s="5">
        <f>B30/B32*100</f>
        <v>68</v>
      </c>
      <c r="D30" s="13">
        <f>D28-D31</f>
        <v>138</v>
      </c>
      <c r="E30" s="5">
        <f>D30/D32*100</f>
        <v>63.302752293577981</v>
      </c>
      <c r="F30" s="13">
        <f>F28-F31</f>
        <v>20</v>
      </c>
      <c r="G30" s="5">
        <f>F30/F32*100</f>
        <v>74.074074074074076</v>
      </c>
      <c r="H30" s="13">
        <f>H28-H31</f>
        <v>4</v>
      </c>
      <c r="I30" s="5">
        <f>H30/H32*100</f>
        <v>100</v>
      </c>
      <c r="J30" s="13">
        <f>J28-J31</f>
        <v>27</v>
      </c>
      <c r="K30" s="5">
        <f>J30/J32*100</f>
        <v>93.103448275862064</v>
      </c>
      <c r="L30" s="13">
        <f>L28-L31</f>
        <v>70</v>
      </c>
      <c r="M30" s="5">
        <f>L30/L32*100</f>
        <v>90.909090909090907</v>
      </c>
      <c r="N30" s="13">
        <f>N28-N31</f>
        <v>911</v>
      </c>
      <c r="O30" s="5">
        <f>N30/N32*100</f>
        <v>75.041186161449758</v>
      </c>
      <c r="P30" s="13">
        <f>P28-P31</f>
        <v>8</v>
      </c>
      <c r="Q30" s="5">
        <f>P30/P32*100</f>
        <v>72.727272727272734</v>
      </c>
      <c r="R30" s="13">
        <f>R28-R31</f>
        <v>57</v>
      </c>
      <c r="S30" s="5">
        <f>R30/R32*100</f>
        <v>81.428571428571431</v>
      </c>
      <c r="T30" s="13">
        <f>T28-T31</f>
        <v>157</v>
      </c>
      <c r="U30" s="5">
        <f>T30/T32*100</f>
        <v>75.845410628019323</v>
      </c>
      <c r="V30" s="13">
        <f t="shared" ref="V30" si="25">V28-V31</f>
        <v>13</v>
      </c>
      <c r="W30" s="5">
        <f t="shared" ref="W30" si="26">V30/V32*100</f>
        <v>92.857142857142861</v>
      </c>
      <c r="X30" s="13">
        <f t="shared" ref="X30" si="27">X28-X31</f>
        <v>194</v>
      </c>
      <c r="Y30" s="5">
        <f t="shared" ref="Y30" si="28">X30/X32*100</f>
        <v>85.087719298245617</v>
      </c>
      <c r="Z30" s="13">
        <f t="shared" ref="Z30" si="29">Z28-Z31</f>
        <v>76</v>
      </c>
      <c r="AA30" s="5">
        <f t="shared" ref="AA30" si="30">Z30/Z32*100</f>
        <v>77.551020408163268</v>
      </c>
      <c r="AB30" s="13">
        <f t="shared" ref="AB30" si="31">AB28-AB31</f>
        <v>39</v>
      </c>
      <c r="AC30" s="5">
        <f t="shared" ref="AC30" si="32">AB30/AB32*100</f>
        <v>81.25</v>
      </c>
      <c r="AD30" s="13">
        <f t="shared" ref="AD30" si="33">AD28-AD31</f>
        <v>89</v>
      </c>
      <c r="AE30" s="5">
        <f t="shared" ref="AE30" si="34">AD30/AD32*100</f>
        <v>72.950819672131146</v>
      </c>
      <c r="AF30" s="13">
        <f t="shared" ref="AF30" si="35">AF28-AF31</f>
        <v>5</v>
      </c>
      <c r="AG30" s="5">
        <f t="shared" ref="AG30" si="36">AF30/AF32*100</f>
        <v>83.333333333333343</v>
      </c>
      <c r="AH30" s="13">
        <f t="shared" ref="AH30" si="37">AH28-AH31</f>
        <v>101</v>
      </c>
      <c r="AI30" s="5">
        <f t="shared" ref="AI30" si="38">AH30/AH32*100</f>
        <v>67.785234899328856</v>
      </c>
      <c r="AJ30" s="13">
        <f t="shared" ref="AJ30" si="39">AJ28-AJ31</f>
        <v>290</v>
      </c>
      <c r="AK30" s="5">
        <f t="shared" ref="AK30" si="40">AJ30/AJ32*100</f>
        <v>87.878787878787875</v>
      </c>
      <c r="AL30" s="13">
        <f t="shared" ref="AL30" si="41">AL28-AL31</f>
        <v>29</v>
      </c>
      <c r="AM30" s="5">
        <f t="shared" ref="AM30" si="42">AL30/AL32*100</f>
        <v>67.441860465116278</v>
      </c>
      <c r="AN30" s="13">
        <f t="shared" ref="AN30" si="43">AN28-AN31</f>
        <v>107</v>
      </c>
      <c r="AO30" s="5">
        <f t="shared" ref="AO30" si="44">AN30/AN32*100</f>
        <v>74.305555555555557</v>
      </c>
      <c r="AP30" s="13">
        <f t="shared" ref="AP30" si="45">AP28-AP31</f>
        <v>15</v>
      </c>
      <c r="AQ30" s="5">
        <f t="shared" ref="AQ30" si="46">AP30/AP32*100</f>
        <v>83.333333333333343</v>
      </c>
      <c r="AR30" s="13">
        <f t="shared" ref="AR30" si="47">AR28-AR31</f>
        <v>40</v>
      </c>
      <c r="AS30" s="5">
        <f t="shared" ref="AS30" si="48">AR30/AR32*100</f>
        <v>83.333333333333343</v>
      </c>
      <c r="AT30" s="13">
        <f>AT28-AT31</f>
        <v>2424</v>
      </c>
      <c r="AU30" s="5">
        <f>AT30/AT32*100</f>
        <v>76.830427892234539</v>
      </c>
    </row>
    <row r="31" spans="1:47" ht="15.75" x14ac:dyDescent="0.25">
      <c r="A31" s="14" t="s">
        <v>11</v>
      </c>
      <c r="B31" s="13">
        <v>16</v>
      </c>
      <c r="C31" s="5">
        <f>B31/B32*100</f>
        <v>32</v>
      </c>
      <c r="D31" s="13">
        <v>80</v>
      </c>
      <c r="E31" s="5">
        <f>D31/D32*100</f>
        <v>36.697247706422019</v>
      </c>
      <c r="F31" s="13">
        <v>7</v>
      </c>
      <c r="G31" s="5">
        <f>F31/F32*100</f>
        <v>25.925925925925924</v>
      </c>
      <c r="H31" s="13">
        <v>0</v>
      </c>
      <c r="I31" s="5">
        <f>H31/H32*100</f>
        <v>0</v>
      </c>
      <c r="J31" s="13">
        <v>2</v>
      </c>
      <c r="K31" s="5">
        <f>J31/J32*100</f>
        <v>6.8965517241379306</v>
      </c>
      <c r="L31" s="13">
        <v>7</v>
      </c>
      <c r="M31" s="5">
        <f>L31/L32*100</f>
        <v>9.0909090909090917</v>
      </c>
      <c r="N31" s="13">
        <f>211+92</f>
        <v>303</v>
      </c>
      <c r="O31" s="5">
        <f>N31/N32*100</f>
        <v>24.958813838550249</v>
      </c>
      <c r="P31" s="13">
        <v>3</v>
      </c>
      <c r="Q31" s="5">
        <f>P31/P32*100</f>
        <v>27.27272727272727</v>
      </c>
      <c r="R31" s="13">
        <v>13</v>
      </c>
      <c r="S31" s="5">
        <f>R31/R32*100</f>
        <v>18.571428571428573</v>
      </c>
      <c r="T31" s="13">
        <v>50</v>
      </c>
      <c r="U31" s="5">
        <f>T31/T32*100</f>
        <v>24.154589371980677</v>
      </c>
      <c r="V31" s="13">
        <v>1</v>
      </c>
      <c r="W31" s="5">
        <f t="shared" ref="W31" si="49">V31/V32*100</f>
        <v>7.1428571428571423</v>
      </c>
      <c r="X31" s="13">
        <v>34</v>
      </c>
      <c r="Y31" s="5">
        <f t="shared" ref="Y31" si="50">X31/X32*100</f>
        <v>14.912280701754385</v>
      </c>
      <c r="Z31" s="13">
        <v>22</v>
      </c>
      <c r="AA31" s="5">
        <f t="shared" ref="AA31" si="51">Z31/Z32*100</f>
        <v>22.448979591836736</v>
      </c>
      <c r="AB31" s="13">
        <v>9</v>
      </c>
      <c r="AC31" s="5">
        <f t="shared" ref="AC31" si="52">AB31/AB32*100</f>
        <v>18.75</v>
      </c>
      <c r="AD31" s="13">
        <v>33</v>
      </c>
      <c r="AE31" s="5">
        <f t="shared" ref="AE31" si="53">AD31/AD32*100</f>
        <v>27.049180327868854</v>
      </c>
      <c r="AF31" s="13">
        <v>1</v>
      </c>
      <c r="AG31" s="5">
        <f t="shared" ref="AG31" si="54">AF31/AF32*100</f>
        <v>16.666666666666664</v>
      </c>
      <c r="AH31" s="13">
        <v>48</v>
      </c>
      <c r="AI31" s="5">
        <f t="shared" ref="AI31" si="55">AH31/AH32*100</f>
        <v>32.214765100671137</v>
      </c>
      <c r="AJ31" s="13">
        <v>40</v>
      </c>
      <c r="AK31" s="5">
        <f t="shared" ref="AK31" si="56">AJ31/AJ32*100</f>
        <v>12.121212121212121</v>
      </c>
      <c r="AL31" s="13">
        <v>14</v>
      </c>
      <c r="AM31" s="5">
        <f t="shared" ref="AM31" si="57">AL31/AL32*100</f>
        <v>32.558139534883722</v>
      </c>
      <c r="AN31" s="13">
        <v>37</v>
      </c>
      <c r="AO31" s="5">
        <f t="shared" ref="AO31" si="58">AN31/AN32*100</f>
        <v>25.694444444444443</v>
      </c>
      <c r="AP31" s="13">
        <v>3</v>
      </c>
      <c r="AQ31" s="5">
        <f t="shared" ref="AQ31" si="59">AP31/AP32*100</f>
        <v>16.666666666666664</v>
      </c>
      <c r="AR31" s="13">
        <v>8</v>
      </c>
      <c r="AS31" s="5">
        <f t="shared" ref="AS31" si="60">AR31/AR32*100</f>
        <v>16.666666666666664</v>
      </c>
      <c r="AT31" s="14">
        <f t="shared" ref="AT31" si="61">B31+D31+F31+H31+J31+L31+N31+P31+R31+T31+V31+X31+Z31+AB31+AD31+AF31+AH31+AJ31+AL31+AN31+AP31+AR31</f>
        <v>731</v>
      </c>
      <c r="AU31" s="5">
        <f>AT31/AT32*100</f>
        <v>23.16957210776545</v>
      </c>
    </row>
    <row r="32" spans="1:47" ht="15.75" x14ac:dyDescent="0.25">
      <c r="A32" s="14" t="s">
        <v>9</v>
      </c>
      <c r="B32" s="13">
        <f t="shared" ref="B32:AU32" si="62">SUM(B30:B31)</f>
        <v>50</v>
      </c>
      <c r="C32" s="6">
        <f t="shared" si="62"/>
        <v>100</v>
      </c>
      <c r="D32" s="13">
        <f t="shared" si="62"/>
        <v>218</v>
      </c>
      <c r="E32" s="9">
        <f t="shared" si="62"/>
        <v>100</v>
      </c>
      <c r="F32" s="13">
        <f t="shared" si="62"/>
        <v>27</v>
      </c>
      <c r="G32" s="9">
        <f t="shared" si="62"/>
        <v>100</v>
      </c>
      <c r="H32" s="13">
        <f t="shared" si="62"/>
        <v>4</v>
      </c>
      <c r="I32" s="9">
        <f t="shared" si="62"/>
        <v>100</v>
      </c>
      <c r="J32" s="13">
        <f t="shared" si="62"/>
        <v>29</v>
      </c>
      <c r="K32" s="9">
        <f t="shared" si="62"/>
        <v>100</v>
      </c>
      <c r="L32" s="13">
        <f t="shared" si="62"/>
        <v>77</v>
      </c>
      <c r="M32" s="9">
        <f t="shared" si="62"/>
        <v>100</v>
      </c>
      <c r="N32" s="13">
        <f t="shared" si="62"/>
        <v>1214</v>
      </c>
      <c r="O32" s="9">
        <f t="shared" si="62"/>
        <v>100</v>
      </c>
      <c r="P32" s="13">
        <f t="shared" si="62"/>
        <v>11</v>
      </c>
      <c r="Q32" s="9">
        <f t="shared" si="62"/>
        <v>100</v>
      </c>
      <c r="R32" s="13">
        <f t="shared" si="62"/>
        <v>70</v>
      </c>
      <c r="S32" s="9">
        <f t="shared" si="62"/>
        <v>100</v>
      </c>
      <c r="T32" s="13">
        <f t="shared" si="62"/>
        <v>207</v>
      </c>
      <c r="U32" s="9">
        <f t="shared" si="62"/>
        <v>100</v>
      </c>
      <c r="V32" s="13">
        <f t="shared" ref="V32:AS32" si="63">SUM(V30:V31)</f>
        <v>14</v>
      </c>
      <c r="W32" s="9">
        <f t="shared" si="63"/>
        <v>100</v>
      </c>
      <c r="X32" s="13">
        <f t="shared" si="63"/>
        <v>228</v>
      </c>
      <c r="Y32" s="9">
        <f t="shared" si="63"/>
        <v>100</v>
      </c>
      <c r="Z32" s="13">
        <f t="shared" si="63"/>
        <v>98</v>
      </c>
      <c r="AA32" s="9">
        <f t="shared" si="63"/>
        <v>100</v>
      </c>
      <c r="AB32" s="13">
        <f t="shared" si="63"/>
        <v>48</v>
      </c>
      <c r="AC32" s="9">
        <f t="shared" si="63"/>
        <v>100</v>
      </c>
      <c r="AD32" s="13">
        <f t="shared" si="63"/>
        <v>122</v>
      </c>
      <c r="AE32" s="9">
        <f t="shared" si="63"/>
        <v>100</v>
      </c>
      <c r="AF32" s="13">
        <f t="shared" si="63"/>
        <v>6</v>
      </c>
      <c r="AG32" s="9">
        <f t="shared" si="63"/>
        <v>100</v>
      </c>
      <c r="AH32" s="13">
        <f t="shared" si="63"/>
        <v>149</v>
      </c>
      <c r="AI32" s="9">
        <f t="shared" si="63"/>
        <v>100</v>
      </c>
      <c r="AJ32" s="13">
        <f t="shared" si="63"/>
        <v>330</v>
      </c>
      <c r="AK32" s="9">
        <f t="shared" si="63"/>
        <v>100</v>
      </c>
      <c r="AL32" s="13">
        <f t="shared" si="63"/>
        <v>43</v>
      </c>
      <c r="AM32" s="9">
        <f t="shared" si="63"/>
        <v>100</v>
      </c>
      <c r="AN32" s="13">
        <f t="shared" si="63"/>
        <v>144</v>
      </c>
      <c r="AO32" s="9">
        <f t="shared" si="63"/>
        <v>100</v>
      </c>
      <c r="AP32" s="13">
        <f t="shared" si="63"/>
        <v>18</v>
      </c>
      <c r="AQ32" s="9">
        <f t="shared" si="63"/>
        <v>100</v>
      </c>
      <c r="AR32" s="13">
        <f t="shared" si="63"/>
        <v>48</v>
      </c>
      <c r="AS32" s="9">
        <f t="shared" si="63"/>
        <v>100</v>
      </c>
      <c r="AT32" s="13">
        <f t="shared" si="62"/>
        <v>3155</v>
      </c>
      <c r="AU32" s="9">
        <f t="shared" si="62"/>
        <v>99.999999999999986</v>
      </c>
    </row>
    <row r="34" spans="1:1" x14ac:dyDescent="0.25">
      <c r="A34" s="29" t="s">
        <v>170</v>
      </c>
    </row>
    <row r="35" spans="1:1" x14ac:dyDescent="0.25">
      <c r="A35" s="29" t="s">
        <v>171</v>
      </c>
    </row>
    <row r="36" spans="1:1" x14ac:dyDescent="0.25">
      <c r="A36" s="30" t="s">
        <v>172</v>
      </c>
    </row>
    <row r="37" spans="1:1" x14ac:dyDescent="0.25">
      <c r="A37" s="31" t="s">
        <v>173</v>
      </c>
    </row>
  </sheetData>
  <sheetProtection algorithmName="SHA-512" hashValue="EVXVmv1jj8bneIhF6snSm87N5t5D3Gt9ALy9mCM/OmXhupjd0kOuorhvHeaEnA3tDVqL8qgulGSrJwmYPJTCzA==" saltValue="Cq1eAn20BrhXSmtc82d7+A==" spinCount="100000" sheet="1" objects="1" scenarios="1"/>
  <mergeCells count="26">
    <mergeCell ref="A1:AU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F2:AG2"/>
    <mergeCell ref="AH2:AI2"/>
    <mergeCell ref="AJ2:AK2"/>
    <mergeCell ref="A2:A3"/>
    <mergeCell ref="AT2:AT3"/>
    <mergeCell ref="AU2:AU3"/>
    <mergeCell ref="Z2:AA2"/>
    <mergeCell ref="AB2:AC2"/>
    <mergeCell ref="AP2:AQ2"/>
    <mergeCell ref="AR2:AS2"/>
    <mergeCell ref="AD2:AE2"/>
    <mergeCell ref="AL2:AM2"/>
    <mergeCell ref="AN2:AO2"/>
  </mergeCells>
  <pageMargins left="0.511811024" right="0.511811024" top="0.78740157499999996" bottom="0.78740157499999996" header="0.31496062000000002" footer="0.31496062000000002"/>
  <pageSetup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4ED6-5728-416A-83E2-95592B2772F4}">
  <dimension ref="A1:BO37"/>
  <sheetViews>
    <sheetView topLeftCell="A7" zoomScale="60" zoomScaleNormal="60" workbookViewId="0">
      <selection activeCell="BS21" sqref="BS21"/>
    </sheetView>
  </sheetViews>
  <sheetFormatPr defaultRowHeight="15" x14ac:dyDescent="0.25"/>
  <cols>
    <col min="1" max="1" width="23.7109375" customWidth="1"/>
    <col min="2" max="2" width="10.7109375" customWidth="1"/>
    <col min="3" max="3" width="11.5703125" customWidth="1"/>
    <col min="4" max="26" width="12.5703125" customWidth="1"/>
    <col min="27" max="28" width="11.28515625" customWidth="1"/>
    <col min="29" max="35" width="11.140625" customWidth="1"/>
    <col min="36" max="36" width="13.28515625" customWidth="1"/>
    <col min="37" max="43" width="11.140625" customWidth="1"/>
    <col min="44" max="44" width="12.5703125" customWidth="1"/>
    <col min="45" max="45" width="11.140625" customWidth="1"/>
    <col min="46" max="46" width="12.5703125" customWidth="1"/>
    <col min="47" max="55" width="11.140625" customWidth="1"/>
    <col min="56" max="56" width="15.140625" customWidth="1"/>
    <col min="57" max="57" width="11.140625" customWidth="1"/>
    <col min="58" max="58" width="10.42578125" customWidth="1"/>
    <col min="59" max="59" width="13" customWidth="1"/>
    <col min="60" max="60" width="13.5703125" customWidth="1"/>
    <col min="61" max="61" width="12.28515625" customWidth="1"/>
    <col min="62" max="62" width="13" customWidth="1"/>
    <col min="63" max="63" width="12.42578125" customWidth="1"/>
    <col min="64" max="64" width="11.140625" customWidth="1"/>
    <col min="65" max="65" width="11" customWidth="1"/>
    <col min="66" max="66" width="13" customWidth="1"/>
    <col min="67" max="67" width="12.42578125" customWidth="1"/>
  </cols>
  <sheetData>
    <row r="1" spans="1:67" ht="17.25" customHeight="1" x14ac:dyDescent="0.25">
      <c r="A1" s="36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</row>
    <row r="2" spans="1:67" ht="30.75" customHeight="1" x14ac:dyDescent="0.25">
      <c r="A2" s="32" t="s">
        <v>4</v>
      </c>
      <c r="B2" s="34">
        <v>1</v>
      </c>
      <c r="C2" s="35"/>
      <c r="D2" s="34">
        <v>2</v>
      </c>
      <c r="E2" s="35"/>
      <c r="F2" s="34">
        <v>3</v>
      </c>
      <c r="G2" s="35"/>
      <c r="H2" s="34">
        <v>4</v>
      </c>
      <c r="I2" s="35"/>
      <c r="J2" s="34">
        <v>5</v>
      </c>
      <c r="K2" s="35"/>
      <c r="L2" s="34">
        <v>6</v>
      </c>
      <c r="M2" s="35"/>
      <c r="N2" s="34">
        <v>7</v>
      </c>
      <c r="O2" s="35"/>
      <c r="P2" s="34">
        <v>8</v>
      </c>
      <c r="Q2" s="35"/>
      <c r="R2" s="34">
        <v>9</v>
      </c>
      <c r="S2" s="35"/>
      <c r="T2" s="34">
        <v>10</v>
      </c>
      <c r="U2" s="35"/>
      <c r="V2" s="34">
        <v>11</v>
      </c>
      <c r="W2" s="35"/>
      <c r="X2" s="34">
        <v>12</v>
      </c>
      <c r="Y2" s="35"/>
      <c r="Z2" s="34">
        <v>13</v>
      </c>
      <c r="AA2" s="35"/>
      <c r="AB2" s="34">
        <v>14</v>
      </c>
      <c r="AC2" s="35"/>
      <c r="AD2" s="34">
        <v>15</v>
      </c>
      <c r="AE2" s="35"/>
      <c r="AF2" s="34">
        <v>16</v>
      </c>
      <c r="AG2" s="35"/>
      <c r="AH2" s="34">
        <v>17</v>
      </c>
      <c r="AI2" s="35"/>
      <c r="AJ2" s="34">
        <v>18</v>
      </c>
      <c r="AK2" s="35"/>
      <c r="AL2" s="34">
        <v>19</v>
      </c>
      <c r="AM2" s="35"/>
      <c r="AN2" s="34">
        <v>20</v>
      </c>
      <c r="AO2" s="35"/>
      <c r="AP2" s="34">
        <v>21</v>
      </c>
      <c r="AQ2" s="35"/>
      <c r="AR2" s="34">
        <v>22</v>
      </c>
      <c r="AS2" s="35"/>
      <c r="AT2" s="34">
        <v>23</v>
      </c>
      <c r="AU2" s="35"/>
      <c r="AV2" s="34">
        <v>24</v>
      </c>
      <c r="AW2" s="35"/>
      <c r="AX2" s="34">
        <v>25</v>
      </c>
      <c r="AY2" s="35"/>
      <c r="AZ2" s="34">
        <v>26</v>
      </c>
      <c r="BA2" s="35"/>
      <c r="BB2" s="34">
        <v>27</v>
      </c>
      <c r="BC2" s="35"/>
      <c r="BD2" s="34">
        <v>28</v>
      </c>
      <c r="BE2" s="35"/>
      <c r="BF2" s="34">
        <v>29</v>
      </c>
      <c r="BG2" s="35"/>
      <c r="BH2" s="34">
        <v>30</v>
      </c>
      <c r="BI2" s="35"/>
      <c r="BJ2" s="34">
        <v>31</v>
      </c>
      <c r="BK2" s="35"/>
      <c r="BL2" s="34">
        <v>32</v>
      </c>
      <c r="BM2" s="35"/>
      <c r="BN2" s="12"/>
      <c r="BO2" s="12"/>
    </row>
    <row r="3" spans="1:67" s="18" customFormat="1" ht="47.25" x14ac:dyDescent="0.25">
      <c r="A3" s="33"/>
      <c r="B3" s="21" t="s">
        <v>38</v>
      </c>
      <c r="C3" s="15" t="s">
        <v>12</v>
      </c>
      <c r="D3" s="17" t="s">
        <v>39</v>
      </c>
      <c r="E3" s="15" t="s">
        <v>12</v>
      </c>
      <c r="F3" s="17" t="s">
        <v>40</v>
      </c>
      <c r="G3" s="15" t="s">
        <v>12</v>
      </c>
      <c r="H3" s="17" t="s">
        <v>41</v>
      </c>
      <c r="I3" s="15" t="s">
        <v>12</v>
      </c>
      <c r="J3" s="17" t="s">
        <v>42</v>
      </c>
      <c r="K3" s="16" t="s">
        <v>12</v>
      </c>
      <c r="L3" s="17" t="s">
        <v>43</v>
      </c>
      <c r="M3" s="16" t="s">
        <v>12</v>
      </c>
      <c r="N3" s="17" t="s">
        <v>44</v>
      </c>
      <c r="O3" s="16" t="s">
        <v>12</v>
      </c>
      <c r="P3" s="17" t="s">
        <v>45</v>
      </c>
      <c r="Q3" s="16" t="s">
        <v>12</v>
      </c>
      <c r="R3" s="17" t="s">
        <v>46</v>
      </c>
      <c r="S3" s="16" t="s">
        <v>12</v>
      </c>
      <c r="T3" s="17" t="s">
        <v>47</v>
      </c>
      <c r="U3" s="16" t="s">
        <v>12</v>
      </c>
      <c r="V3" s="17" t="s">
        <v>48</v>
      </c>
      <c r="W3" s="16" t="s">
        <v>12</v>
      </c>
      <c r="X3" s="17" t="s">
        <v>49</v>
      </c>
      <c r="Y3" s="16" t="s">
        <v>12</v>
      </c>
      <c r="Z3" s="17" t="s">
        <v>50</v>
      </c>
      <c r="AA3" s="16" t="s">
        <v>12</v>
      </c>
      <c r="AB3" s="17" t="s">
        <v>51</v>
      </c>
      <c r="AC3" s="16" t="s">
        <v>12</v>
      </c>
      <c r="AD3" s="17" t="s">
        <v>52</v>
      </c>
      <c r="AE3" s="16" t="s">
        <v>12</v>
      </c>
      <c r="AF3" s="17" t="s">
        <v>53</v>
      </c>
      <c r="AG3" s="16" t="s">
        <v>12</v>
      </c>
      <c r="AH3" s="17" t="s">
        <v>54</v>
      </c>
      <c r="AI3" s="16" t="s">
        <v>12</v>
      </c>
      <c r="AJ3" s="17" t="s">
        <v>55</v>
      </c>
      <c r="AK3" s="16" t="s">
        <v>12</v>
      </c>
      <c r="AL3" s="17" t="s">
        <v>56</v>
      </c>
      <c r="AM3" s="16" t="s">
        <v>12</v>
      </c>
      <c r="AN3" s="17" t="s">
        <v>57</v>
      </c>
      <c r="AO3" s="16" t="s">
        <v>12</v>
      </c>
      <c r="AP3" s="17" t="s">
        <v>58</v>
      </c>
      <c r="AQ3" s="16" t="s">
        <v>12</v>
      </c>
      <c r="AR3" s="17" t="s">
        <v>59</v>
      </c>
      <c r="AS3" s="16" t="s">
        <v>12</v>
      </c>
      <c r="AT3" s="17" t="s">
        <v>60</v>
      </c>
      <c r="AU3" s="16" t="s">
        <v>12</v>
      </c>
      <c r="AV3" s="17" t="s">
        <v>61</v>
      </c>
      <c r="AW3" s="16" t="s">
        <v>12</v>
      </c>
      <c r="AX3" s="17" t="s">
        <v>62</v>
      </c>
      <c r="AY3" s="16" t="s">
        <v>12</v>
      </c>
      <c r="AZ3" s="17" t="s">
        <v>63</v>
      </c>
      <c r="BA3" s="16" t="s">
        <v>12</v>
      </c>
      <c r="BB3" s="17" t="s">
        <v>64</v>
      </c>
      <c r="BC3" s="16" t="s">
        <v>12</v>
      </c>
      <c r="BD3" s="17" t="s">
        <v>65</v>
      </c>
      <c r="BE3" s="16" t="s">
        <v>12</v>
      </c>
      <c r="BF3" s="17" t="s">
        <v>66</v>
      </c>
      <c r="BG3" s="16" t="s">
        <v>12</v>
      </c>
      <c r="BH3" s="17" t="s">
        <v>67</v>
      </c>
      <c r="BI3" s="16" t="s">
        <v>12</v>
      </c>
      <c r="BJ3" s="17" t="s">
        <v>68</v>
      </c>
      <c r="BK3" s="16" t="s">
        <v>12</v>
      </c>
      <c r="BL3" s="17" t="s">
        <v>69</v>
      </c>
      <c r="BM3" s="16" t="s">
        <v>12</v>
      </c>
      <c r="BN3" s="13" t="s">
        <v>15</v>
      </c>
      <c r="BO3" s="13" t="s">
        <v>17</v>
      </c>
    </row>
    <row r="4" spans="1:67" ht="15.75" x14ac:dyDescent="0.25">
      <c r="A4" s="1" t="s">
        <v>0</v>
      </c>
      <c r="B4" s="3">
        <v>6</v>
      </c>
      <c r="C4" s="5">
        <f>B4/B$28*100</f>
        <v>6.7415730337078648</v>
      </c>
      <c r="D4" s="14">
        <v>1</v>
      </c>
      <c r="E4" s="5">
        <f>D4/D$28*100</f>
        <v>2.0408163265306123</v>
      </c>
      <c r="F4" s="14">
        <v>6</v>
      </c>
      <c r="G4" s="5">
        <f>F4/F$28*100</f>
        <v>3.7037037037037033</v>
      </c>
      <c r="H4" s="14">
        <v>0</v>
      </c>
      <c r="I4" s="5">
        <f>H4/H$28*100</f>
        <v>0</v>
      </c>
      <c r="J4" s="14">
        <v>1</v>
      </c>
      <c r="K4" s="5">
        <f>J4/J$28*100</f>
        <v>10</v>
      </c>
      <c r="L4" s="14">
        <v>4</v>
      </c>
      <c r="M4" s="5">
        <f>L4/L$28*100</f>
        <v>3.7735849056603774</v>
      </c>
      <c r="N4" s="14">
        <v>0</v>
      </c>
      <c r="O4" s="5">
        <f>N4/N$28*100</f>
        <v>0</v>
      </c>
      <c r="P4" s="14">
        <v>0</v>
      </c>
      <c r="Q4" s="5">
        <f>P4/P$28*100</f>
        <v>0</v>
      </c>
      <c r="R4" s="14">
        <v>0</v>
      </c>
      <c r="S4" s="5">
        <f>R4/R$28*100</f>
        <v>0</v>
      </c>
      <c r="T4" s="14">
        <v>0</v>
      </c>
      <c r="U4" s="5">
        <f>T4/T$28*100</f>
        <v>0</v>
      </c>
      <c r="V4" s="14">
        <v>1</v>
      </c>
      <c r="W4" s="5">
        <f>V4/V$28*100</f>
        <v>2.083333333333333</v>
      </c>
      <c r="X4" s="14">
        <v>1</v>
      </c>
      <c r="Y4" s="5">
        <f>X4/X$28*100</f>
        <v>3.225806451612903</v>
      </c>
      <c r="Z4" s="14">
        <v>208</v>
      </c>
      <c r="AA4" s="5">
        <f>Z4/Z$28*100</f>
        <v>4.3596730245231603</v>
      </c>
      <c r="AB4" s="14">
        <v>2</v>
      </c>
      <c r="AC4" s="5">
        <f>AB4/AB$28*100</f>
        <v>3.9215686274509802</v>
      </c>
      <c r="AD4" s="14">
        <v>6</v>
      </c>
      <c r="AE4" s="5">
        <f>AD4/AD$28*100</f>
        <v>4.7619047619047619</v>
      </c>
      <c r="AF4" s="14">
        <v>1</v>
      </c>
      <c r="AG4" s="5">
        <f>AF4/AF$28*100</f>
        <v>5.8823529411764701</v>
      </c>
      <c r="AH4" s="14">
        <v>1</v>
      </c>
      <c r="AI4" s="5">
        <f>AH4/AH$28*100</f>
        <v>16.666666666666664</v>
      </c>
      <c r="AJ4" s="14">
        <v>8</v>
      </c>
      <c r="AK4" s="5">
        <f>AJ4/AJ$28*100</f>
        <v>7.8431372549019605</v>
      </c>
      <c r="AL4" s="14">
        <v>20</v>
      </c>
      <c r="AM4" s="5">
        <f>AL4/AL$28*100</f>
        <v>4.5248868778280542</v>
      </c>
      <c r="AN4" s="14">
        <v>0</v>
      </c>
      <c r="AO4" s="5">
        <f>AN4/AN$28*100</f>
        <v>0</v>
      </c>
      <c r="AP4" s="14">
        <v>0</v>
      </c>
      <c r="AQ4" s="5">
        <f>AP4/AP$28*100</f>
        <v>0</v>
      </c>
      <c r="AR4" s="14">
        <v>4</v>
      </c>
      <c r="AS4" s="5">
        <f>AR4/AR$28*100</f>
        <v>9.5238095238095237</v>
      </c>
      <c r="AT4" s="14">
        <v>1</v>
      </c>
      <c r="AU4" s="5">
        <f>AT4/AT$28*100</f>
        <v>1.1363636363636365</v>
      </c>
      <c r="AV4" s="14">
        <v>2</v>
      </c>
      <c r="AW4" s="5">
        <f>AV4/AV$28*100</f>
        <v>9.5238095238095237</v>
      </c>
      <c r="AX4" s="14">
        <v>2</v>
      </c>
      <c r="AY4" s="5">
        <f>AX4/AX$28*100</f>
        <v>5.1282051282051277</v>
      </c>
      <c r="AZ4" s="14">
        <v>0</v>
      </c>
      <c r="BA4" s="5">
        <f>AZ4/AZ$28*100</f>
        <v>0</v>
      </c>
      <c r="BB4" s="14">
        <v>0</v>
      </c>
      <c r="BC4" s="5">
        <f>BB4/BB$28*100</f>
        <v>0</v>
      </c>
      <c r="BD4" s="14">
        <v>0</v>
      </c>
      <c r="BE4" s="5">
        <f>BD4/BD$28*100</f>
        <v>0</v>
      </c>
      <c r="BF4" s="14">
        <v>2</v>
      </c>
      <c r="BG4" s="5">
        <f>BF4/BF$28*100</f>
        <v>3.0769230769230771</v>
      </c>
      <c r="BH4" s="14">
        <v>1</v>
      </c>
      <c r="BI4" s="5">
        <f>BH4/BH$28*100</f>
        <v>4.5454545454545459</v>
      </c>
      <c r="BJ4" s="14">
        <v>2</v>
      </c>
      <c r="BK4" s="5">
        <f>BJ4/BJ$28*100</f>
        <v>5.7142857142857144</v>
      </c>
      <c r="BL4" s="14">
        <v>0</v>
      </c>
      <c r="BM4" s="5">
        <f>BL4/BL$28*100</f>
        <v>0</v>
      </c>
      <c r="BN4" s="14">
        <f>SUM(B4,D4,F4,H4,J4,L4,N4,P4,R4,T4,V4,X4,Z4,AB4,AD4,AF4,AH4,AJ4,AL4,AN4,AP4,AR4,AT4,AV4,AX4,AZ4,BB4,BD4,BF4,BH4,BJ4,BL4)</f>
        <v>280</v>
      </c>
      <c r="BO4" s="5">
        <f>BN4/BN$28*100</f>
        <v>4.319654427645788</v>
      </c>
    </row>
    <row r="5" spans="1:67" ht="15.75" x14ac:dyDescent="0.25">
      <c r="A5" s="1" t="s">
        <v>1</v>
      </c>
      <c r="B5" s="1">
        <v>7</v>
      </c>
      <c r="C5" s="5">
        <f t="shared" ref="C5:C28" si="0">B5/B$28*100</f>
        <v>7.8651685393258424</v>
      </c>
      <c r="D5" s="14">
        <v>1</v>
      </c>
      <c r="E5" s="5">
        <f t="shared" ref="E5:E28" si="1">D5/D$28*100</f>
        <v>2.0408163265306123</v>
      </c>
      <c r="F5" s="14">
        <v>8</v>
      </c>
      <c r="G5" s="5">
        <f t="shared" ref="G5:G28" si="2">F5/F$28*100</f>
        <v>4.9382716049382713</v>
      </c>
      <c r="H5" s="14">
        <v>1</v>
      </c>
      <c r="I5" s="5">
        <f t="shared" ref="I5:I28" si="3">H5/H$28*100</f>
        <v>16.666666666666664</v>
      </c>
      <c r="J5" s="14">
        <v>0</v>
      </c>
      <c r="K5" s="5">
        <f t="shared" ref="K5:K28" si="4">J5/J$28*100</f>
        <v>0</v>
      </c>
      <c r="L5" s="14">
        <v>5</v>
      </c>
      <c r="M5" s="5">
        <f t="shared" ref="M5:M28" si="5">L5/L$28*100</f>
        <v>4.716981132075472</v>
      </c>
      <c r="N5" s="14">
        <v>0</v>
      </c>
      <c r="O5" s="5">
        <f t="shared" ref="O5:O28" si="6">N5/N$28*100</f>
        <v>0</v>
      </c>
      <c r="P5" s="14">
        <v>1</v>
      </c>
      <c r="Q5" s="5">
        <f t="shared" ref="Q5:Q28" si="7">P5/P$28*100</f>
        <v>7.1428571428571423</v>
      </c>
      <c r="R5" s="14">
        <v>1</v>
      </c>
      <c r="S5" s="5">
        <f t="shared" ref="S5:S28" si="8">R5/R$28*100</f>
        <v>10</v>
      </c>
      <c r="T5" s="14">
        <v>1</v>
      </c>
      <c r="U5" s="5">
        <f t="shared" ref="U5:U28" si="9">T5/T$28*100</f>
        <v>20</v>
      </c>
      <c r="V5" s="14">
        <v>4</v>
      </c>
      <c r="W5" s="5">
        <f t="shared" ref="W5:W28" si="10">V5/V$28*100</f>
        <v>8.3333333333333321</v>
      </c>
      <c r="X5" s="14">
        <v>0</v>
      </c>
      <c r="Y5" s="5">
        <f t="shared" ref="Y5:Y28" si="11">X5/X$28*100</f>
        <v>0</v>
      </c>
      <c r="Z5" s="14">
        <v>202</v>
      </c>
      <c r="AA5" s="5">
        <f t="shared" ref="AA5:AA28" si="12">Z5/Z$28*100</f>
        <v>4.2339132257388385</v>
      </c>
      <c r="AB5" s="14">
        <v>1</v>
      </c>
      <c r="AC5" s="5">
        <f t="shared" ref="AC5:AC28" si="13">AB5/AB$28*100</f>
        <v>1.9607843137254901</v>
      </c>
      <c r="AD5" s="14">
        <v>4</v>
      </c>
      <c r="AE5" s="5">
        <f t="shared" ref="AE5:AE28" si="14">AD5/AD$28*100</f>
        <v>3.1746031746031744</v>
      </c>
      <c r="AF5" s="14">
        <v>1</v>
      </c>
      <c r="AG5" s="5">
        <f t="shared" ref="AG5:AG28" si="15">AF5/AF$28*100</f>
        <v>5.8823529411764701</v>
      </c>
      <c r="AH5" s="14">
        <v>1</v>
      </c>
      <c r="AI5" s="5">
        <f t="shared" ref="AI5:AI28" si="16">AH5/AH$28*100</f>
        <v>16.666666666666664</v>
      </c>
      <c r="AJ5" s="14">
        <v>5</v>
      </c>
      <c r="AK5" s="5">
        <f t="shared" ref="AK5:AK28" si="17">AJ5/AJ$28*100</f>
        <v>4.9019607843137258</v>
      </c>
      <c r="AL5" s="14">
        <v>20</v>
      </c>
      <c r="AM5" s="5">
        <f t="shared" ref="AM5:AM28" si="18">AL5/AL$28*100</f>
        <v>4.5248868778280542</v>
      </c>
      <c r="AN5" s="14">
        <v>0</v>
      </c>
      <c r="AO5" s="5">
        <f t="shared" ref="AO5:AO28" si="19">AN5/AN$28*100</f>
        <v>0</v>
      </c>
      <c r="AP5" s="14">
        <v>0</v>
      </c>
      <c r="AQ5" s="5">
        <f t="shared" ref="AQ5:AQ28" si="20">AP5/AP$28*100</f>
        <v>0</v>
      </c>
      <c r="AR5" s="14">
        <v>2</v>
      </c>
      <c r="AS5" s="5">
        <f t="shared" ref="AS5:AS28" si="21">AR5/AR$28*100</f>
        <v>4.7619047619047619</v>
      </c>
      <c r="AT5" s="14">
        <v>4</v>
      </c>
      <c r="AU5" s="5">
        <f t="shared" ref="AU5:AU28" si="22">AT5/AT$28*100</f>
        <v>4.5454545454545459</v>
      </c>
      <c r="AV5" s="14">
        <v>2</v>
      </c>
      <c r="AW5" s="5">
        <f t="shared" ref="AW5:AW28" si="23">AV5/AV$28*100</f>
        <v>9.5238095238095237</v>
      </c>
      <c r="AX5" s="14">
        <v>6</v>
      </c>
      <c r="AY5" s="5">
        <f t="shared" ref="AY5:AY28" si="24">AX5/AX$28*100</f>
        <v>15.384615384615385</v>
      </c>
      <c r="AZ5" s="14">
        <v>1</v>
      </c>
      <c r="BA5" s="5">
        <f t="shared" ref="BA5:BA28" si="25">AZ5/AZ$28*100</f>
        <v>10</v>
      </c>
      <c r="BB5" s="14">
        <v>1</v>
      </c>
      <c r="BC5" s="5">
        <f t="shared" ref="BC5:BC28" si="26">BB5/BB$28*100</f>
        <v>8.3333333333333321</v>
      </c>
      <c r="BD5" s="14">
        <v>1</v>
      </c>
      <c r="BE5" s="5">
        <f t="shared" ref="BE5:BE28" si="27">BD5/BD$28*100</f>
        <v>3.3333333333333335</v>
      </c>
      <c r="BF5" s="14">
        <v>2</v>
      </c>
      <c r="BG5" s="5">
        <f t="shared" ref="BG5:BG28" si="28">BF5/BF$28*100</f>
        <v>3.0769230769230771</v>
      </c>
      <c r="BH5" s="14">
        <v>2</v>
      </c>
      <c r="BI5" s="5">
        <f t="shared" ref="BI5:BI28" si="29">BH5/BH$28*100</f>
        <v>9.0909090909090917</v>
      </c>
      <c r="BJ5" s="14">
        <v>2</v>
      </c>
      <c r="BK5" s="5">
        <f t="shared" ref="BK5:BK28" si="30">BJ5/BJ$28*100</f>
        <v>5.7142857142857144</v>
      </c>
      <c r="BL5" s="14">
        <v>2</v>
      </c>
      <c r="BM5" s="5">
        <f t="shared" ref="BM5:BM28" si="31">BL5/BL$28*100</f>
        <v>6.0606060606060606</v>
      </c>
      <c r="BN5" s="14">
        <f t="shared" ref="BN5:BN27" si="32">SUM(B5,D5,F5,H5,J5,L5,N5,P5,R5,T5,V5,X5,Z5,AB5,AD5,AF5,AH5,AJ5,AL5,AN5,AP5,AR5,AT5,AV5,AX5,AZ5,BB5,BD5,BF5,BH5,BJ5,BL5)</f>
        <v>288</v>
      </c>
      <c r="BO5" s="5">
        <f t="shared" ref="BO5:BO28" si="33">BN5/BN$28*100</f>
        <v>4.4430731255785245</v>
      </c>
    </row>
    <row r="6" spans="1:67" ht="25.5" customHeight="1" x14ac:dyDescent="0.25">
      <c r="A6" s="1" t="s">
        <v>2</v>
      </c>
      <c r="B6" s="1">
        <v>4</v>
      </c>
      <c r="C6" s="5">
        <f t="shared" si="0"/>
        <v>4.4943820224719104</v>
      </c>
      <c r="D6" s="14">
        <v>4</v>
      </c>
      <c r="E6" s="5">
        <f t="shared" si="1"/>
        <v>8.1632653061224492</v>
      </c>
      <c r="F6" s="14">
        <v>5</v>
      </c>
      <c r="G6" s="5">
        <f t="shared" si="2"/>
        <v>3.0864197530864197</v>
      </c>
      <c r="H6" s="14">
        <v>0</v>
      </c>
      <c r="I6" s="5">
        <f t="shared" si="3"/>
        <v>0</v>
      </c>
      <c r="J6" s="14">
        <v>0</v>
      </c>
      <c r="K6" s="5">
        <f t="shared" si="4"/>
        <v>0</v>
      </c>
      <c r="L6" s="14">
        <v>3</v>
      </c>
      <c r="M6" s="5">
        <f t="shared" si="5"/>
        <v>2.8301886792452833</v>
      </c>
      <c r="N6" s="14">
        <v>0</v>
      </c>
      <c r="O6" s="5">
        <f t="shared" si="6"/>
        <v>0</v>
      </c>
      <c r="P6" s="14">
        <v>1</v>
      </c>
      <c r="Q6" s="5">
        <f t="shared" si="7"/>
        <v>7.1428571428571423</v>
      </c>
      <c r="R6" s="14">
        <v>0</v>
      </c>
      <c r="S6" s="5">
        <f t="shared" si="8"/>
        <v>0</v>
      </c>
      <c r="T6" s="14">
        <v>0</v>
      </c>
      <c r="U6" s="5">
        <f t="shared" si="9"/>
        <v>0</v>
      </c>
      <c r="V6" s="14">
        <v>0</v>
      </c>
      <c r="W6" s="5">
        <f t="shared" si="10"/>
        <v>0</v>
      </c>
      <c r="X6" s="14">
        <v>2</v>
      </c>
      <c r="Y6" s="5">
        <f t="shared" si="11"/>
        <v>6.4516129032258061</v>
      </c>
      <c r="Z6" s="14">
        <v>158</v>
      </c>
      <c r="AA6" s="5">
        <f t="shared" si="12"/>
        <v>3.3116747013204781</v>
      </c>
      <c r="AB6" s="14">
        <v>1</v>
      </c>
      <c r="AC6" s="5">
        <f t="shared" si="13"/>
        <v>1.9607843137254901</v>
      </c>
      <c r="AD6" s="14">
        <v>2</v>
      </c>
      <c r="AE6" s="5">
        <f t="shared" si="14"/>
        <v>1.5873015873015872</v>
      </c>
      <c r="AF6" s="14">
        <v>0</v>
      </c>
      <c r="AG6" s="5">
        <f t="shared" si="15"/>
        <v>0</v>
      </c>
      <c r="AH6" s="14">
        <v>0</v>
      </c>
      <c r="AI6" s="5">
        <f t="shared" si="16"/>
        <v>0</v>
      </c>
      <c r="AJ6" s="14">
        <v>3</v>
      </c>
      <c r="AK6" s="5">
        <f t="shared" si="17"/>
        <v>2.9411764705882351</v>
      </c>
      <c r="AL6" s="14">
        <v>13</v>
      </c>
      <c r="AM6" s="5">
        <f t="shared" si="18"/>
        <v>2.9411764705882351</v>
      </c>
      <c r="AN6" s="14">
        <v>0</v>
      </c>
      <c r="AO6" s="5">
        <f t="shared" si="19"/>
        <v>0</v>
      </c>
      <c r="AP6" s="14">
        <v>1</v>
      </c>
      <c r="AQ6" s="5">
        <f t="shared" si="20"/>
        <v>4.5454545454545459</v>
      </c>
      <c r="AR6" s="14">
        <v>2</v>
      </c>
      <c r="AS6" s="5">
        <f t="shared" si="21"/>
        <v>4.7619047619047619</v>
      </c>
      <c r="AT6" s="14">
        <v>0</v>
      </c>
      <c r="AU6" s="5">
        <f t="shared" si="22"/>
        <v>0</v>
      </c>
      <c r="AV6" s="14">
        <v>0</v>
      </c>
      <c r="AW6" s="5">
        <f t="shared" si="23"/>
        <v>0</v>
      </c>
      <c r="AX6" s="14">
        <v>2</v>
      </c>
      <c r="AY6" s="5">
        <f t="shared" si="24"/>
        <v>5.1282051282051277</v>
      </c>
      <c r="AZ6" s="14">
        <v>0</v>
      </c>
      <c r="BA6" s="5">
        <f t="shared" si="25"/>
        <v>0</v>
      </c>
      <c r="BB6" s="14">
        <v>0</v>
      </c>
      <c r="BC6" s="5">
        <f t="shared" si="26"/>
        <v>0</v>
      </c>
      <c r="BD6" s="14">
        <v>2</v>
      </c>
      <c r="BE6" s="5">
        <f t="shared" si="27"/>
        <v>6.666666666666667</v>
      </c>
      <c r="BF6" s="14">
        <v>3</v>
      </c>
      <c r="BG6" s="5">
        <f t="shared" si="28"/>
        <v>4.6153846153846159</v>
      </c>
      <c r="BH6" s="14">
        <v>0</v>
      </c>
      <c r="BI6" s="5">
        <f t="shared" si="29"/>
        <v>0</v>
      </c>
      <c r="BJ6" s="14">
        <v>4</v>
      </c>
      <c r="BK6" s="5">
        <f t="shared" si="30"/>
        <v>11.428571428571429</v>
      </c>
      <c r="BL6" s="14">
        <v>1</v>
      </c>
      <c r="BM6" s="5">
        <f t="shared" si="31"/>
        <v>3.0303030303030303</v>
      </c>
      <c r="BN6" s="14">
        <f t="shared" si="32"/>
        <v>211</v>
      </c>
      <c r="BO6" s="5">
        <f t="shared" si="33"/>
        <v>3.2551681579759335</v>
      </c>
    </row>
    <row r="7" spans="1:67" ht="25.5" customHeight="1" x14ac:dyDescent="0.25">
      <c r="A7" s="25" t="s">
        <v>5</v>
      </c>
      <c r="B7" s="14">
        <v>1</v>
      </c>
      <c r="C7" s="5">
        <f t="shared" si="0"/>
        <v>1.1235955056179776</v>
      </c>
      <c r="D7" s="14">
        <v>1</v>
      </c>
      <c r="E7" s="5">
        <f t="shared" si="1"/>
        <v>2.0408163265306123</v>
      </c>
      <c r="F7" s="14">
        <v>9</v>
      </c>
      <c r="G7" s="5">
        <f t="shared" si="2"/>
        <v>5.5555555555555554</v>
      </c>
      <c r="H7" s="14">
        <v>0</v>
      </c>
      <c r="I7" s="5">
        <f t="shared" si="3"/>
        <v>0</v>
      </c>
      <c r="J7" s="14">
        <v>0</v>
      </c>
      <c r="K7" s="5">
        <f t="shared" si="4"/>
        <v>0</v>
      </c>
      <c r="L7" s="14">
        <v>6</v>
      </c>
      <c r="M7" s="5">
        <f t="shared" si="5"/>
        <v>5.6603773584905666</v>
      </c>
      <c r="N7" s="14">
        <v>0</v>
      </c>
      <c r="O7" s="5">
        <f t="shared" si="6"/>
        <v>0</v>
      </c>
      <c r="P7" s="14">
        <v>0</v>
      </c>
      <c r="Q7" s="5">
        <f t="shared" si="7"/>
        <v>0</v>
      </c>
      <c r="R7" s="14">
        <v>0</v>
      </c>
      <c r="S7" s="5">
        <f t="shared" si="8"/>
        <v>0</v>
      </c>
      <c r="T7" s="14">
        <v>0</v>
      </c>
      <c r="U7" s="5">
        <f t="shared" si="9"/>
        <v>0</v>
      </c>
      <c r="V7" s="14">
        <v>1</v>
      </c>
      <c r="W7" s="5">
        <f t="shared" si="10"/>
        <v>2.083333333333333</v>
      </c>
      <c r="X7" s="14">
        <v>3</v>
      </c>
      <c r="Y7" s="5">
        <f t="shared" si="11"/>
        <v>9.67741935483871</v>
      </c>
      <c r="Z7" s="14">
        <v>183</v>
      </c>
      <c r="AA7" s="5">
        <f t="shared" si="12"/>
        <v>3.8356738629218192</v>
      </c>
      <c r="AB7" s="14">
        <v>3</v>
      </c>
      <c r="AC7" s="5">
        <f t="shared" si="13"/>
        <v>5.8823529411764701</v>
      </c>
      <c r="AD7" s="14">
        <v>4</v>
      </c>
      <c r="AE7" s="5">
        <f t="shared" si="14"/>
        <v>3.1746031746031744</v>
      </c>
      <c r="AF7" s="14">
        <v>1</v>
      </c>
      <c r="AG7" s="5">
        <f t="shared" si="15"/>
        <v>5.8823529411764701</v>
      </c>
      <c r="AH7" s="14">
        <v>0</v>
      </c>
      <c r="AI7" s="5">
        <f t="shared" si="16"/>
        <v>0</v>
      </c>
      <c r="AJ7" s="14">
        <v>4</v>
      </c>
      <c r="AK7" s="5">
        <f t="shared" si="17"/>
        <v>3.9215686274509802</v>
      </c>
      <c r="AL7" s="14">
        <v>13</v>
      </c>
      <c r="AM7" s="5">
        <f t="shared" si="18"/>
        <v>2.9411764705882351</v>
      </c>
      <c r="AN7" s="14">
        <v>0</v>
      </c>
      <c r="AO7" s="5">
        <f t="shared" si="19"/>
        <v>0</v>
      </c>
      <c r="AP7" s="14">
        <v>0</v>
      </c>
      <c r="AQ7" s="5">
        <f t="shared" si="20"/>
        <v>0</v>
      </c>
      <c r="AR7" s="14">
        <v>1</v>
      </c>
      <c r="AS7" s="5">
        <f t="shared" si="21"/>
        <v>2.3809523809523809</v>
      </c>
      <c r="AT7" s="14">
        <v>2</v>
      </c>
      <c r="AU7" s="5">
        <f t="shared" si="22"/>
        <v>2.2727272727272729</v>
      </c>
      <c r="AV7" s="14">
        <v>0</v>
      </c>
      <c r="AW7" s="5">
        <f t="shared" si="23"/>
        <v>0</v>
      </c>
      <c r="AX7" s="14">
        <v>2</v>
      </c>
      <c r="AY7" s="5">
        <f t="shared" si="24"/>
        <v>5.1282051282051277</v>
      </c>
      <c r="AZ7" s="14">
        <v>0</v>
      </c>
      <c r="BA7" s="5">
        <f t="shared" si="25"/>
        <v>0</v>
      </c>
      <c r="BB7" s="14">
        <v>0</v>
      </c>
      <c r="BC7" s="5">
        <f t="shared" si="26"/>
        <v>0</v>
      </c>
      <c r="BD7" s="14">
        <v>2</v>
      </c>
      <c r="BE7" s="5">
        <f t="shared" si="27"/>
        <v>6.666666666666667</v>
      </c>
      <c r="BF7" s="14">
        <v>1</v>
      </c>
      <c r="BG7" s="5">
        <f t="shared" si="28"/>
        <v>1.5384615384615385</v>
      </c>
      <c r="BH7" s="14">
        <v>1</v>
      </c>
      <c r="BI7" s="5">
        <f t="shared" si="29"/>
        <v>4.5454545454545459</v>
      </c>
      <c r="BJ7" s="14">
        <v>0</v>
      </c>
      <c r="BK7" s="5">
        <f t="shared" si="30"/>
        <v>0</v>
      </c>
      <c r="BL7" s="14">
        <v>1</v>
      </c>
      <c r="BM7" s="5">
        <f t="shared" si="31"/>
        <v>3.0303030303030303</v>
      </c>
      <c r="BN7" s="14">
        <f t="shared" si="32"/>
        <v>239</v>
      </c>
      <c r="BO7" s="5">
        <f t="shared" si="33"/>
        <v>3.6871336007405122</v>
      </c>
    </row>
    <row r="8" spans="1:67" ht="27.75" customHeight="1" x14ac:dyDescent="0.25">
      <c r="A8" s="7" t="s">
        <v>8</v>
      </c>
      <c r="B8" s="2">
        <v>2</v>
      </c>
      <c r="C8" s="5">
        <f t="shared" si="0"/>
        <v>2.2471910112359552</v>
      </c>
      <c r="D8" s="14">
        <v>2</v>
      </c>
      <c r="E8" s="5">
        <f t="shared" si="1"/>
        <v>4.0816326530612246</v>
      </c>
      <c r="F8" s="14">
        <v>4</v>
      </c>
      <c r="G8" s="5">
        <f t="shared" si="2"/>
        <v>2.4691358024691357</v>
      </c>
      <c r="H8" s="14">
        <v>0</v>
      </c>
      <c r="I8" s="5">
        <f t="shared" si="3"/>
        <v>0</v>
      </c>
      <c r="J8" s="14">
        <v>0</v>
      </c>
      <c r="K8" s="5">
        <f t="shared" si="4"/>
        <v>0</v>
      </c>
      <c r="L8" s="14">
        <v>5</v>
      </c>
      <c r="M8" s="5">
        <f t="shared" si="5"/>
        <v>4.716981132075472</v>
      </c>
      <c r="N8" s="14">
        <v>0</v>
      </c>
      <c r="O8" s="5">
        <f t="shared" si="6"/>
        <v>0</v>
      </c>
      <c r="P8" s="14">
        <v>0</v>
      </c>
      <c r="Q8" s="5">
        <f t="shared" si="7"/>
        <v>0</v>
      </c>
      <c r="R8" s="14">
        <v>1</v>
      </c>
      <c r="S8" s="5">
        <f t="shared" si="8"/>
        <v>10</v>
      </c>
      <c r="T8" s="14">
        <v>0</v>
      </c>
      <c r="U8" s="5">
        <f t="shared" si="9"/>
        <v>0</v>
      </c>
      <c r="V8" s="14">
        <v>0</v>
      </c>
      <c r="W8" s="5">
        <f t="shared" si="10"/>
        <v>0</v>
      </c>
      <c r="X8" s="14">
        <v>2</v>
      </c>
      <c r="Y8" s="5">
        <f t="shared" si="11"/>
        <v>6.4516129032258061</v>
      </c>
      <c r="Z8" s="14">
        <v>173</v>
      </c>
      <c r="AA8" s="5">
        <f t="shared" si="12"/>
        <v>3.626074198281283</v>
      </c>
      <c r="AB8" s="14">
        <v>2</v>
      </c>
      <c r="AC8" s="5">
        <f t="shared" si="13"/>
        <v>3.9215686274509802</v>
      </c>
      <c r="AD8" s="14">
        <v>2</v>
      </c>
      <c r="AE8" s="5">
        <f t="shared" si="14"/>
        <v>1.5873015873015872</v>
      </c>
      <c r="AF8" s="14">
        <v>0</v>
      </c>
      <c r="AG8" s="5">
        <f t="shared" si="15"/>
        <v>0</v>
      </c>
      <c r="AH8" s="14">
        <v>0</v>
      </c>
      <c r="AI8" s="5">
        <f t="shared" si="16"/>
        <v>0</v>
      </c>
      <c r="AJ8" s="14">
        <v>1</v>
      </c>
      <c r="AK8" s="5">
        <f t="shared" si="17"/>
        <v>0.98039215686274506</v>
      </c>
      <c r="AL8" s="14">
        <v>18</v>
      </c>
      <c r="AM8" s="5">
        <f t="shared" si="18"/>
        <v>4.0723981900452486</v>
      </c>
      <c r="AN8" s="14">
        <v>0</v>
      </c>
      <c r="AO8" s="5">
        <f t="shared" si="19"/>
        <v>0</v>
      </c>
      <c r="AP8" s="14">
        <v>0</v>
      </c>
      <c r="AQ8" s="5">
        <f t="shared" si="20"/>
        <v>0</v>
      </c>
      <c r="AR8" s="14">
        <v>2</v>
      </c>
      <c r="AS8" s="5">
        <f t="shared" si="21"/>
        <v>4.7619047619047619</v>
      </c>
      <c r="AT8" s="14">
        <v>3</v>
      </c>
      <c r="AU8" s="5">
        <f t="shared" si="22"/>
        <v>3.4090909090909087</v>
      </c>
      <c r="AV8" s="14">
        <v>0</v>
      </c>
      <c r="AW8" s="5">
        <f t="shared" si="23"/>
        <v>0</v>
      </c>
      <c r="AX8" s="14">
        <v>1</v>
      </c>
      <c r="AY8" s="5">
        <f t="shared" si="24"/>
        <v>2.5641025641025639</v>
      </c>
      <c r="AZ8" s="14">
        <v>0</v>
      </c>
      <c r="BA8" s="5">
        <f t="shared" si="25"/>
        <v>0</v>
      </c>
      <c r="BB8" s="14">
        <v>0</v>
      </c>
      <c r="BC8" s="5">
        <f t="shared" si="26"/>
        <v>0</v>
      </c>
      <c r="BD8" s="14">
        <v>2</v>
      </c>
      <c r="BE8" s="5">
        <f t="shared" si="27"/>
        <v>6.666666666666667</v>
      </c>
      <c r="BF8" s="14">
        <v>0</v>
      </c>
      <c r="BG8" s="5">
        <f t="shared" si="28"/>
        <v>0</v>
      </c>
      <c r="BH8" s="14">
        <v>0</v>
      </c>
      <c r="BI8" s="5">
        <f t="shared" si="29"/>
        <v>0</v>
      </c>
      <c r="BJ8" s="14">
        <v>2</v>
      </c>
      <c r="BK8" s="5">
        <f t="shared" si="30"/>
        <v>5.7142857142857144</v>
      </c>
      <c r="BL8" s="14">
        <v>1</v>
      </c>
      <c r="BM8" s="5">
        <f t="shared" si="31"/>
        <v>3.0303030303030303</v>
      </c>
      <c r="BN8" s="14">
        <f t="shared" si="32"/>
        <v>223</v>
      </c>
      <c r="BO8" s="5">
        <f t="shared" si="33"/>
        <v>3.4402962048750387</v>
      </c>
    </row>
    <row r="9" spans="1:67" ht="31.5" x14ac:dyDescent="0.25">
      <c r="A9" s="8" t="s">
        <v>7</v>
      </c>
      <c r="B9" s="1">
        <v>1</v>
      </c>
      <c r="C9" s="5">
        <f t="shared" si="0"/>
        <v>1.1235955056179776</v>
      </c>
      <c r="D9" s="14">
        <v>3</v>
      </c>
      <c r="E9" s="5">
        <f t="shared" si="1"/>
        <v>6.1224489795918364</v>
      </c>
      <c r="F9" s="14">
        <v>8</v>
      </c>
      <c r="G9" s="5">
        <f t="shared" si="2"/>
        <v>4.9382716049382713</v>
      </c>
      <c r="H9" s="14">
        <v>0</v>
      </c>
      <c r="I9" s="5">
        <f t="shared" si="3"/>
        <v>0</v>
      </c>
      <c r="J9" s="14">
        <v>0</v>
      </c>
      <c r="K9" s="5">
        <f t="shared" si="4"/>
        <v>0</v>
      </c>
      <c r="L9" s="14">
        <v>6</v>
      </c>
      <c r="M9" s="5">
        <f t="shared" si="5"/>
        <v>5.6603773584905666</v>
      </c>
      <c r="N9" s="14">
        <v>0</v>
      </c>
      <c r="O9" s="5">
        <f t="shared" si="6"/>
        <v>0</v>
      </c>
      <c r="P9" s="14">
        <v>0</v>
      </c>
      <c r="Q9" s="5">
        <f t="shared" si="7"/>
        <v>0</v>
      </c>
      <c r="R9" s="14">
        <v>2</v>
      </c>
      <c r="S9" s="5">
        <f t="shared" si="8"/>
        <v>20</v>
      </c>
      <c r="T9" s="14">
        <v>0</v>
      </c>
      <c r="U9" s="5">
        <f t="shared" si="9"/>
        <v>0</v>
      </c>
      <c r="V9" s="14">
        <v>3</v>
      </c>
      <c r="W9" s="5">
        <f t="shared" si="10"/>
        <v>6.25</v>
      </c>
      <c r="X9" s="14">
        <v>0</v>
      </c>
      <c r="Y9" s="5">
        <f t="shared" si="11"/>
        <v>0</v>
      </c>
      <c r="Z9" s="14">
        <v>147</v>
      </c>
      <c r="AA9" s="5">
        <f t="shared" si="12"/>
        <v>3.0811150702158874</v>
      </c>
      <c r="AB9" s="14">
        <v>1</v>
      </c>
      <c r="AC9" s="5">
        <f t="shared" si="13"/>
        <v>1.9607843137254901</v>
      </c>
      <c r="AD9" s="14">
        <v>10</v>
      </c>
      <c r="AE9" s="5">
        <f t="shared" si="14"/>
        <v>7.9365079365079358</v>
      </c>
      <c r="AF9" s="14">
        <v>0</v>
      </c>
      <c r="AG9" s="5">
        <f t="shared" si="15"/>
        <v>0</v>
      </c>
      <c r="AH9" s="14">
        <v>1</v>
      </c>
      <c r="AI9" s="5">
        <f t="shared" si="16"/>
        <v>16.666666666666664</v>
      </c>
      <c r="AJ9" s="14">
        <v>1</v>
      </c>
      <c r="AK9" s="5">
        <f t="shared" si="17"/>
        <v>0.98039215686274506</v>
      </c>
      <c r="AL9" s="14">
        <v>20</v>
      </c>
      <c r="AM9" s="5">
        <f t="shared" si="18"/>
        <v>4.5248868778280542</v>
      </c>
      <c r="AN9" s="14">
        <v>0</v>
      </c>
      <c r="AO9" s="5">
        <f t="shared" si="19"/>
        <v>0</v>
      </c>
      <c r="AP9" s="14">
        <v>1</v>
      </c>
      <c r="AQ9" s="5">
        <f t="shared" si="20"/>
        <v>4.5454545454545459</v>
      </c>
      <c r="AR9" s="14">
        <v>4</v>
      </c>
      <c r="AS9" s="5">
        <f t="shared" si="21"/>
        <v>9.5238095238095237</v>
      </c>
      <c r="AT9" s="14">
        <v>0</v>
      </c>
      <c r="AU9" s="5">
        <f t="shared" si="22"/>
        <v>0</v>
      </c>
      <c r="AV9" s="14">
        <v>0</v>
      </c>
      <c r="AW9" s="5">
        <f t="shared" si="23"/>
        <v>0</v>
      </c>
      <c r="AX9" s="14">
        <v>3</v>
      </c>
      <c r="AY9" s="5">
        <f t="shared" si="24"/>
        <v>7.6923076923076925</v>
      </c>
      <c r="AZ9" s="14">
        <v>0</v>
      </c>
      <c r="BA9" s="5">
        <f t="shared" si="25"/>
        <v>0</v>
      </c>
      <c r="BB9" s="14">
        <v>1</v>
      </c>
      <c r="BC9" s="5">
        <f t="shared" si="26"/>
        <v>8.3333333333333321</v>
      </c>
      <c r="BD9" s="14">
        <v>1</v>
      </c>
      <c r="BE9" s="5">
        <f t="shared" si="27"/>
        <v>3.3333333333333335</v>
      </c>
      <c r="BF9" s="14">
        <v>2</v>
      </c>
      <c r="BG9" s="5">
        <f t="shared" si="28"/>
        <v>3.0769230769230771</v>
      </c>
      <c r="BH9" s="14">
        <v>0</v>
      </c>
      <c r="BI9" s="5">
        <f t="shared" si="29"/>
        <v>0</v>
      </c>
      <c r="BJ9" s="14">
        <v>0</v>
      </c>
      <c r="BK9" s="5">
        <f t="shared" si="30"/>
        <v>0</v>
      </c>
      <c r="BL9" s="14">
        <v>1</v>
      </c>
      <c r="BM9" s="5">
        <f t="shared" si="31"/>
        <v>3.0303030303030303</v>
      </c>
      <c r="BN9" s="14">
        <f t="shared" si="32"/>
        <v>216</v>
      </c>
      <c r="BO9" s="5">
        <f t="shared" si="33"/>
        <v>3.3323048441838941</v>
      </c>
    </row>
    <row r="10" spans="1:67" ht="31.5" x14ac:dyDescent="0.25">
      <c r="A10" s="8" t="s">
        <v>6</v>
      </c>
      <c r="B10" s="1">
        <v>1</v>
      </c>
      <c r="C10" s="5">
        <f t="shared" si="0"/>
        <v>1.1235955056179776</v>
      </c>
      <c r="D10" s="14">
        <v>1</v>
      </c>
      <c r="E10" s="5">
        <f t="shared" si="1"/>
        <v>2.0408163265306123</v>
      </c>
      <c r="F10" s="14">
        <v>5</v>
      </c>
      <c r="G10" s="5">
        <f t="shared" si="2"/>
        <v>3.0864197530864197</v>
      </c>
      <c r="H10" s="14">
        <v>0</v>
      </c>
      <c r="I10" s="5">
        <f t="shared" si="3"/>
        <v>0</v>
      </c>
      <c r="J10" s="14">
        <v>0</v>
      </c>
      <c r="K10" s="5">
        <f t="shared" si="4"/>
        <v>0</v>
      </c>
      <c r="L10" s="14">
        <v>4</v>
      </c>
      <c r="M10" s="5">
        <f t="shared" si="5"/>
        <v>3.7735849056603774</v>
      </c>
      <c r="N10" s="14">
        <v>0</v>
      </c>
      <c r="O10" s="5">
        <f t="shared" si="6"/>
        <v>0</v>
      </c>
      <c r="P10" s="14">
        <v>0</v>
      </c>
      <c r="Q10" s="5">
        <f t="shared" si="7"/>
        <v>0</v>
      </c>
      <c r="R10" s="14">
        <v>0</v>
      </c>
      <c r="S10" s="5">
        <f t="shared" si="8"/>
        <v>0</v>
      </c>
      <c r="T10" s="14">
        <v>0</v>
      </c>
      <c r="U10" s="5">
        <f t="shared" si="9"/>
        <v>0</v>
      </c>
      <c r="V10" s="14">
        <v>4</v>
      </c>
      <c r="W10" s="5">
        <f t="shared" si="10"/>
        <v>8.3333333333333321</v>
      </c>
      <c r="X10" s="14">
        <v>1</v>
      </c>
      <c r="Y10" s="5">
        <f t="shared" si="11"/>
        <v>3.225806451612903</v>
      </c>
      <c r="Z10" s="14">
        <v>192</v>
      </c>
      <c r="AA10" s="5">
        <f t="shared" si="12"/>
        <v>4.0243135610983023</v>
      </c>
      <c r="AB10" s="14">
        <v>0</v>
      </c>
      <c r="AC10" s="5">
        <f t="shared" si="13"/>
        <v>0</v>
      </c>
      <c r="AD10" s="14">
        <v>6</v>
      </c>
      <c r="AE10" s="5">
        <f t="shared" si="14"/>
        <v>4.7619047619047619</v>
      </c>
      <c r="AF10" s="14">
        <v>0</v>
      </c>
      <c r="AG10" s="5">
        <f t="shared" si="15"/>
        <v>0</v>
      </c>
      <c r="AH10" s="14">
        <v>0</v>
      </c>
      <c r="AI10" s="5">
        <f t="shared" si="16"/>
        <v>0</v>
      </c>
      <c r="AJ10" s="14">
        <v>3</v>
      </c>
      <c r="AK10" s="5">
        <f t="shared" si="17"/>
        <v>2.9411764705882351</v>
      </c>
      <c r="AL10" s="14">
        <v>18</v>
      </c>
      <c r="AM10" s="5">
        <f t="shared" si="18"/>
        <v>4.0723981900452486</v>
      </c>
      <c r="AN10" s="14">
        <v>0</v>
      </c>
      <c r="AO10" s="5">
        <f t="shared" si="19"/>
        <v>0</v>
      </c>
      <c r="AP10" s="14">
        <v>0</v>
      </c>
      <c r="AQ10" s="5">
        <f t="shared" si="20"/>
        <v>0</v>
      </c>
      <c r="AR10" s="14">
        <v>2</v>
      </c>
      <c r="AS10" s="5">
        <f t="shared" si="21"/>
        <v>4.7619047619047619</v>
      </c>
      <c r="AT10" s="14">
        <v>5</v>
      </c>
      <c r="AU10" s="5">
        <f t="shared" si="22"/>
        <v>5.6818181818181817</v>
      </c>
      <c r="AV10" s="14">
        <v>0</v>
      </c>
      <c r="AW10" s="5">
        <f t="shared" si="23"/>
        <v>0</v>
      </c>
      <c r="AX10" s="14">
        <v>0</v>
      </c>
      <c r="AY10" s="5">
        <f t="shared" si="24"/>
        <v>0</v>
      </c>
      <c r="AZ10" s="14">
        <v>0</v>
      </c>
      <c r="BA10" s="5">
        <f t="shared" si="25"/>
        <v>0</v>
      </c>
      <c r="BB10" s="14">
        <v>0</v>
      </c>
      <c r="BC10" s="5">
        <f t="shared" si="26"/>
        <v>0</v>
      </c>
      <c r="BD10" s="14">
        <v>0</v>
      </c>
      <c r="BE10" s="5">
        <f t="shared" si="27"/>
        <v>0</v>
      </c>
      <c r="BF10" s="14">
        <v>1</v>
      </c>
      <c r="BG10" s="5">
        <f t="shared" si="28"/>
        <v>1.5384615384615385</v>
      </c>
      <c r="BH10" s="14">
        <v>0</v>
      </c>
      <c r="BI10" s="5">
        <f t="shared" si="29"/>
        <v>0</v>
      </c>
      <c r="BJ10" s="14">
        <v>0</v>
      </c>
      <c r="BK10" s="5">
        <f t="shared" si="30"/>
        <v>0</v>
      </c>
      <c r="BL10" s="14">
        <v>1</v>
      </c>
      <c r="BM10" s="5">
        <f t="shared" si="31"/>
        <v>3.0303030303030303</v>
      </c>
      <c r="BN10" s="14">
        <f t="shared" si="32"/>
        <v>244</v>
      </c>
      <c r="BO10" s="5">
        <f t="shared" si="33"/>
        <v>3.7642702869484728</v>
      </c>
    </row>
    <row r="11" spans="1:67" ht="15.75" x14ac:dyDescent="0.25">
      <c r="A11" s="1" t="s">
        <v>3</v>
      </c>
      <c r="B11" s="1">
        <v>7</v>
      </c>
      <c r="C11" s="5">
        <f t="shared" si="0"/>
        <v>7.8651685393258424</v>
      </c>
      <c r="D11" s="14">
        <v>7</v>
      </c>
      <c r="E11" s="5">
        <f t="shared" si="1"/>
        <v>14.285714285714285</v>
      </c>
      <c r="F11" s="14">
        <v>20</v>
      </c>
      <c r="G11" s="5">
        <f t="shared" si="2"/>
        <v>12.345679012345679</v>
      </c>
      <c r="H11" s="14">
        <v>1</v>
      </c>
      <c r="I11" s="5">
        <f t="shared" si="3"/>
        <v>16.666666666666664</v>
      </c>
      <c r="J11" s="14">
        <v>0</v>
      </c>
      <c r="K11" s="5">
        <f t="shared" si="4"/>
        <v>0</v>
      </c>
      <c r="L11" s="14">
        <v>8</v>
      </c>
      <c r="M11" s="5">
        <f t="shared" si="5"/>
        <v>7.5471698113207548</v>
      </c>
      <c r="N11" s="14">
        <v>0</v>
      </c>
      <c r="O11" s="5">
        <f t="shared" si="6"/>
        <v>0</v>
      </c>
      <c r="P11" s="14">
        <v>0</v>
      </c>
      <c r="Q11" s="5">
        <f t="shared" si="7"/>
        <v>0</v>
      </c>
      <c r="R11" s="14">
        <v>1</v>
      </c>
      <c r="S11" s="5">
        <f t="shared" si="8"/>
        <v>10</v>
      </c>
      <c r="T11" s="14">
        <v>0</v>
      </c>
      <c r="U11" s="5">
        <f t="shared" si="9"/>
        <v>0</v>
      </c>
      <c r="V11" s="14">
        <v>1</v>
      </c>
      <c r="W11" s="5">
        <f t="shared" si="10"/>
        <v>2.083333333333333</v>
      </c>
      <c r="X11" s="14">
        <v>3</v>
      </c>
      <c r="Y11" s="5">
        <f t="shared" si="11"/>
        <v>9.67741935483871</v>
      </c>
      <c r="Z11" s="14">
        <v>367</v>
      </c>
      <c r="AA11" s="5">
        <f t="shared" si="12"/>
        <v>7.6923076923076925</v>
      </c>
      <c r="AB11" s="14">
        <v>1</v>
      </c>
      <c r="AC11" s="5">
        <f t="shared" si="13"/>
        <v>1.9607843137254901</v>
      </c>
      <c r="AD11" s="14">
        <v>6</v>
      </c>
      <c r="AE11" s="5">
        <f t="shared" si="14"/>
        <v>4.7619047619047619</v>
      </c>
      <c r="AF11" s="14">
        <v>2</v>
      </c>
      <c r="AG11" s="5">
        <f t="shared" si="15"/>
        <v>11.76470588235294</v>
      </c>
      <c r="AH11" s="14">
        <v>0</v>
      </c>
      <c r="AI11" s="5">
        <f t="shared" si="16"/>
        <v>0</v>
      </c>
      <c r="AJ11" s="14">
        <v>5</v>
      </c>
      <c r="AK11" s="5">
        <f t="shared" si="17"/>
        <v>4.9019607843137258</v>
      </c>
      <c r="AL11" s="14">
        <v>30</v>
      </c>
      <c r="AM11" s="5">
        <f t="shared" si="18"/>
        <v>6.7873303167420813</v>
      </c>
      <c r="AN11" s="14">
        <v>0</v>
      </c>
      <c r="AO11" s="5">
        <f t="shared" si="19"/>
        <v>0</v>
      </c>
      <c r="AP11" s="14">
        <v>1</v>
      </c>
      <c r="AQ11" s="5">
        <f t="shared" si="20"/>
        <v>4.5454545454545459</v>
      </c>
      <c r="AR11" s="14">
        <v>2</v>
      </c>
      <c r="AS11" s="5">
        <f t="shared" si="21"/>
        <v>4.7619047619047619</v>
      </c>
      <c r="AT11" s="14">
        <v>14</v>
      </c>
      <c r="AU11" s="5">
        <f t="shared" si="22"/>
        <v>15.909090909090908</v>
      </c>
      <c r="AV11" s="14">
        <v>3</v>
      </c>
      <c r="AW11" s="5">
        <f t="shared" si="23"/>
        <v>14.285714285714285</v>
      </c>
      <c r="AX11" s="14">
        <v>2</v>
      </c>
      <c r="AY11" s="5">
        <f t="shared" si="24"/>
        <v>5.1282051282051277</v>
      </c>
      <c r="AZ11" s="14">
        <v>0</v>
      </c>
      <c r="BA11" s="5">
        <f t="shared" si="25"/>
        <v>0</v>
      </c>
      <c r="BB11" s="14">
        <v>0</v>
      </c>
      <c r="BC11" s="5">
        <f t="shared" si="26"/>
        <v>0</v>
      </c>
      <c r="BD11" s="14">
        <v>2</v>
      </c>
      <c r="BE11" s="5">
        <f t="shared" si="27"/>
        <v>6.666666666666667</v>
      </c>
      <c r="BF11" s="14">
        <v>0</v>
      </c>
      <c r="BG11" s="5">
        <f t="shared" si="28"/>
        <v>0</v>
      </c>
      <c r="BH11" s="14">
        <v>1</v>
      </c>
      <c r="BI11" s="5">
        <f t="shared" si="29"/>
        <v>4.5454545454545459</v>
      </c>
      <c r="BJ11" s="14">
        <v>2</v>
      </c>
      <c r="BK11" s="5">
        <f t="shared" si="30"/>
        <v>5.7142857142857144</v>
      </c>
      <c r="BL11" s="14">
        <v>1</v>
      </c>
      <c r="BM11" s="5">
        <f t="shared" si="31"/>
        <v>3.0303030303030303</v>
      </c>
      <c r="BN11" s="14">
        <f t="shared" si="32"/>
        <v>487</v>
      </c>
      <c r="BO11" s="5">
        <f t="shared" si="33"/>
        <v>7.5131132366553528</v>
      </c>
    </row>
    <row r="12" spans="1:67" ht="15.75" x14ac:dyDescent="0.25">
      <c r="A12" s="1" t="s">
        <v>154</v>
      </c>
      <c r="B12" s="1">
        <v>2</v>
      </c>
      <c r="C12" s="5">
        <f t="shared" si="0"/>
        <v>2.2471910112359552</v>
      </c>
      <c r="D12" s="1">
        <v>1</v>
      </c>
      <c r="E12" s="5">
        <f t="shared" si="1"/>
        <v>2.0408163265306123</v>
      </c>
      <c r="F12" s="1">
        <v>12</v>
      </c>
      <c r="G12" s="5">
        <f t="shared" si="2"/>
        <v>7.4074074074074066</v>
      </c>
      <c r="H12" s="1">
        <v>0</v>
      </c>
      <c r="I12" s="5">
        <f t="shared" si="3"/>
        <v>0</v>
      </c>
      <c r="J12" s="1">
        <v>0</v>
      </c>
      <c r="K12" s="5">
        <f t="shared" si="4"/>
        <v>0</v>
      </c>
      <c r="L12" s="1">
        <v>3</v>
      </c>
      <c r="M12" s="5">
        <f t="shared" si="5"/>
        <v>2.8301886792452833</v>
      </c>
      <c r="N12" s="1">
        <v>1</v>
      </c>
      <c r="O12" s="5">
        <f t="shared" si="6"/>
        <v>25</v>
      </c>
      <c r="P12" s="1">
        <v>1</v>
      </c>
      <c r="Q12" s="5">
        <f t="shared" si="7"/>
        <v>7.1428571428571423</v>
      </c>
      <c r="R12" s="1">
        <v>0</v>
      </c>
      <c r="S12" s="5">
        <f t="shared" si="8"/>
        <v>0</v>
      </c>
      <c r="T12" s="1">
        <v>0</v>
      </c>
      <c r="U12" s="5">
        <f t="shared" si="9"/>
        <v>0</v>
      </c>
      <c r="V12" s="1">
        <v>6</v>
      </c>
      <c r="W12" s="5">
        <f t="shared" si="10"/>
        <v>12.5</v>
      </c>
      <c r="X12" s="1">
        <v>2</v>
      </c>
      <c r="Y12" s="5">
        <f t="shared" si="11"/>
        <v>6.4516129032258061</v>
      </c>
      <c r="Z12" s="1">
        <v>353</v>
      </c>
      <c r="AA12" s="5">
        <f t="shared" si="12"/>
        <v>7.3988681618109409</v>
      </c>
      <c r="AB12" s="1">
        <v>3</v>
      </c>
      <c r="AC12" s="5">
        <f t="shared" si="13"/>
        <v>5.8823529411764701</v>
      </c>
      <c r="AD12" s="1">
        <v>7</v>
      </c>
      <c r="AE12" s="5">
        <f t="shared" si="14"/>
        <v>5.5555555555555554</v>
      </c>
      <c r="AF12" s="1">
        <v>3</v>
      </c>
      <c r="AG12" s="5">
        <f t="shared" si="15"/>
        <v>17.647058823529413</v>
      </c>
      <c r="AH12" s="1">
        <v>1</v>
      </c>
      <c r="AI12" s="5">
        <f t="shared" si="16"/>
        <v>16.666666666666664</v>
      </c>
      <c r="AJ12" s="1">
        <v>8</v>
      </c>
      <c r="AK12" s="5">
        <f t="shared" si="17"/>
        <v>7.8431372549019605</v>
      </c>
      <c r="AL12" s="1">
        <v>30</v>
      </c>
      <c r="AM12" s="5">
        <f t="shared" si="18"/>
        <v>6.7873303167420813</v>
      </c>
      <c r="AN12" s="1">
        <v>3</v>
      </c>
      <c r="AO12" s="5">
        <f t="shared" si="19"/>
        <v>21.428571428571427</v>
      </c>
      <c r="AP12" s="1">
        <v>0</v>
      </c>
      <c r="AQ12" s="5">
        <f t="shared" si="20"/>
        <v>0</v>
      </c>
      <c r="AR12" s="1">
        <v>1</v>
      </c>
      <c r="AS12" s="5">
        <f t="shared" si="21"/>
        <v>2.3809523809523809</v>
      </c>
      <c r="AT12" s="1">
        <v>11</v>
      </c>
      <c r="AU12" s="5">
        <f t="shared" si="22"/>
        <v>12.5</v>
      </c>
      <c r="AV12" s="1">
        <v>0</v>
      </c>
      <c r="AW12" s="5">
        <f t="shared" si="23"/>
        <v>0</v>
      </c>
      <c r="AX12" s="1">
        <v>3</v>
      </c>
      <c r="AY12" s="5">
        <f t="shared" si="24"/>
        <v>7.6923076923076925</v>
      </c>
      <c r="AZ12" s="1">
        <v>0</v>
      </c>
      <c r="BA12" s="5">
        <f t="shared" si="25"/>
        <v>0</v>
      </c>
      <c r="BB12" s="1">
        <v>2</v>
      </c>
      <c r="BC12" s="5">
        <f t="shared" si="26"/>
        <v>16.666666666666664</v>
      </c>
      <c r="BD12" s="1">
        <v>3</v>
      </c>
      <c r="BE12" s="5">
        <f t="shared" si="27"/>
        <v>10</v>
      </c>
      <c r="BF12" s="1">
        <v>1</v>
      </c>
      <c r="BG12" s="5">
        <f t="shared" si="28"/>
        <v>1.5384615384615385</v>
      </c>
      <c r="BH12" s="1">
        <v>3</v>
      </c>
      <c r="BI12" s="5">
        <f t="shared" si="29"/>
        <v>13.636363636363635</v>
      </c>
      <c r="BJ12" s="1">
        <v>2</v>
      </c>
      <c r="BK12" s="5">
        <f t="shared" si="30"/>
        <v>5.7142857142857144</v>
      </c>
      <c r="BL12" s="1">
        <v>6</v>
      </c>
      <c r="BM12" s="5">
        <f t="shared" si="31"/>
        <v>18.181818181818183</v>
      </c>
      <c r="BN12" s="14">
        <f t="shared" si="32"/>
        <v>468</v>
      </c>
      <c r="BO12" s="5">
        <f t="shared" si="33"/>
        <v>7.2199938290651033</v>
      </c>
    </row>
    <row r="13" spans="1:67" ht="15.75" x14ac:dyDescent="0.25">
      <c r="A13" s="1" t="s">
        <v>155</v>
      </c>
      <c r="B13" s="1">
        <v>7</v>
      </c>
      <c r="C13" s="5">
        <f t="shared" si="0"/>
        <v>7.8651685393258424</v>
      </c>
      <c r="D13" s="1">
        <v>1</v>
      </c>
      <c r="E13" s="5">
        <f t="shared" si="1"/>
        <v>2.0408163265306123</v>
      </c>
      <c r="F13" s="1">
        <v>13</v>
      </c>
      <c r="G13" s="5">
        <f t="shared" si="2"/>
        <v>8.0246913580246915</v>
      </c>
      <c r="H13" s="1">
        <v>2</v>
      </c>
      <c r="I13" s="5">
        <f t="shared" si="3"/>
        <v>33.333333333333329</v>
      </c>
      <c r="J13" s="1">
        <v>0</v>
      </c>
      <c r="K13" s="5">
        <f t="shared" si="4"/>
        <v>0</v>
      </c>
      <c r="L13" s="1">
        <v>4</v>
      </c>
      <c r="M13" s="5">
        <f t="shared" si="5"/>
        <v>3.7735849056603774</v>
      </c>
      <c r="N13" s="1">
        <v>0</v>
      </c>
      <c r="O13" s="5">
        <f t="shared" si="6"/>
        <v>0</v>
      </c>
      <c r="P13" s="1">
        <v>0</v>
      </c>
      <c r="Q13" s="5">
        <f t="shared" si="7"/>
        <v>0</v>
      </c>
      <c r="R13" s="1">
        <v>1</v>
      </c>
      <c r="S13" s="5">
        <f t="shared" si="8"/>
        <v>10</v>
      </c>
      <c r="T13" s="1">
        <v>0</v>
      </c>
      <c r="U13" s="5">
        <f t="shared" si="9"/>
        <v>0</v>
      </c>
      <c r="V13" s="1">
        <v>2</v>
      </c>
      <c r="W13" s="5">
        <f t="shared" si="10"/>
        <v>4.1666666666666661</v>
      </c>
      <c r="X13" s="1">
        <v>1</v>
      </c>
      <c r="Y13" s="5">
        <f t="shared" si="11"/>
        <v>3.225806451612903</v>
      </c>
      <c r="Z13" s="1">
        <v>309</v>
      </c>
      <c r="AA13" s="5">
        <f t="shared" si="12"/>
        <v>6.4766296373925805</v>
      </c>
      <c r="AB13" s="1">
        <v>5</v>
      </c>
      <c r="AC13" s="5">
        <f t="shared" si="13"/>
        <v>9.8039215686274517</v>
      </c>
      <c r="AD13" s="1">
        <v>5</v>
      </c>
      <c r="AE13" s="5">
        <f t="shared" si="14"/>
        <v>3.9682539682539679</v>
      </c>
      <c r="AF13" s="1">
        <v>3</v>
      </c>
      <c r="AG13" s="5">
        <f t="shared" si="15"/>
        <v>17.647058823529413</v>
      </c>
      <c r="AH13" s="1">
        <v>0</v>
      </c>
      <c r="AI13" s="5">
        <f t="shared" si="16"/>
        <v>0</v>
      </c>
      <c r="AJ13" s="1">
        <v>14</v>
      </c>
      <c r="AK13" s="5">
        <f t="shared" si="17"/>
        <v>13.725490196078432</v>
      </c>
      <c r="AL13" s="1">
        <v>26</v>
      </c>
      <c r="AM13" s="5">
        <f t="shared" si="18"/>
        <v>5.8823529411764701</v>
      </c>
      <c r="AN13" s="1">
        <v>0</v>
      </c>
      <c r="AO13" s="5">
        <f t="shared" si="19"/>
        <v>0</v>
      </c>
      <c r="AP13" s="1">
        <v>0</v>
      </c>
      <c r="AQ13" s="5">
        <f t="shared" si="20"/>
        <v>0</v>
      </c>
      <c r="AR13" s="1">
        <v>3</v>
      </c>
      <c r="AS13" s="5">
        <f t="shared" si="21"/>
        <v>7.1428571428571423</v>
      </c>
      <c r="AT13" s="1">
        <v>7</v>
      </c>
      <c r="AU13" s="5">
        <f t="shared" si="22"/>
        <v>7.9545454545454541</v>
      </c>
      <c r="AV13" s="1">
        <v>0</v>
      </c>
      <c r="AW13" s="5">
        <f t="shared" si="23"/>
        <v>0</v>
      </c>
      <c r="AX13" s="1">
        <v>3</v>
      </c>
      <c r="AY13" s="5">
        <f t="shared" si="24"/>
        <v>7.6923076923076925</v>
      </c>
      <c r="AZ13" s="1">
        <v>1</v>
      </c>
      <c r="BA13" s="5">
        <f t="shared" si="25"/>
        <v>10</v>
      </c>
      <c r="BB13" s="1">
        <v>2</v>
      </c>
      <c r="BC13" s="5">
        <f t="shared" si="26"/>
        <v>16.666666666666664</v>
      </c>
      <c r="BD13" s="1">
        <v>2</v>
      </c>
      <c r="BE13" s="5">
        <f t="shared" si="27"/>
        <v>6.666666666666667</v>
      </c>
      <c r="BF13" s="1">
        <v>4</v>
      </c>
      <c r="BG13" s="5">
        <f t="shared" si="28"/>
        <v>6.1538461538461542</v>
      </c>
      <c r="BH13" s="1">
        <v>1</v>
      </c>
      <c r="BI13" s="5">
        <f t="shared" si="29"/>
        <v>4.5454545454545459</v>
      </c>
      <c r="BJ13" s="1">
        <v>0</v>
      </c>
      <c r="BK13" s="5">
        <f t="shared" si="30"/>
        <v>0</v>
      </c>
      <c r="BL13" s="1">
        <v>1</v>
      </c>
      <c r="BM13" s="5">
        <f t="shared" si="31"/>
        <v>3.0303030303030303</v>
      </c>
      <c r="BN13" s="14">
        <f t="shared" si="32"/>
        <v>417</v>
      </c>
      <c r="BO13" s="5">
        <f t="shared" si="33"/>
        <v>6.433199629743906</v>
      </c>
    </row>
    <row r="14" spans="1:67" ht="15.75" x14ac:dyDescent="0.25">
      <c r="A14" s="1" t="s">
        <v>156</v>
      </c>
      <c r="B14" s="1">
        <v>2</v>
      </c>
      <c r="C14" s="5">
        <f t="shared" si="0"/>
        <v>2.2471910112359552</v>
      </c>
      <c r="D14" s="1">
        <v>2</v>
      </c>
      <c r="E14" s="5">
        <f t="shared" si="1"/>
        <v>4.0816326530612246</v>
      </c>
      <c r="F14" s="1">
        <v>5</v>
      </c>
      <c r="G14" s="5">
        <f t="shared" si="2"/>
        <v>3.0864197530864197</v>
      </c>
      <c r="H14" s="1">
        <v>0</v>
      </c>
      <c r="I14" s="5">
        <f t="shared" si="3"/>
        <v>0</v>
      </c>
      <c r="J14" s="1">
        <v>2</v>
      </c>
      <c r="K14" s="5">
        <f t="shared" si="4"/>
        <v>20</v>
      </c>
      <c r="L14" s="1">
        <v>8</v>
      </c>
      <c r="M14" s="5">
        <f t="shared" si="5"/>
        <v>7.5471698113207548</v>
      </c>
      <c r="N14" s="1">
        <v>0</v>
      </c>
      <c r="O14" s="5">
        <f t="shared" si="6"/>
        <v>0</v>
      </c>
      <c r="P14" s="1">
        <v>2</v>
      </c>
      <c r="Q14" s="5">
        <f t="shared" si="7"/>
        <v>14.285714285714285</v>
      </c>
      <c r="R14" s="1">
        <v>0</v>
      </c>
      <c r="S14" s="5">
        <f t="shared" si="8"/>
        <v>0</v>
      </c>
      <c r="T14" s="1">
        <v>0</v>
      </c>
      <c r="U14" s="5">
        <f t="shared" si="9"/>
        <v>0</v>
      </c>
      <c r="V14" s="1">
        <v>2</v>
      </c>
      <c r="W14" s="5">
        <f t="shared" si="10"/>
        <v>4.1666666666666661</v>
      </c>
      <c r="X14" s="1">
        <v>1</v>
      </c>
      <c r="Y14" s="5">
        <f t="shared" si="11"/>
        <v>3.225806451612903</v>
      </c>
      <c r="Z14" s="1">
        <v>251</v>
      </c>
      <c r="AA14" s="5">
        <f t="shared" si="12"/>
        <v>5.2609515824774684</v>
      </c>
      <c r="AB14" s="1">
        <v>5</v>
      </c>
      <c r="AC14" s="5">
        <f t="shared" si="13"/>
        <v>9.8039215686274517</v>
      </c>
      <c r="AD14" s="1">
        <v>4</v>
      </c>
      <c r="AE14" s="5">
        <f t="shared" si="14"/>
        <v>3.1746031746031744</v>
      </c>
      <c r="AF14" s="1">
        <v>0</v>
      </c>
      <c r="AG14" s="5">
        <f t="shared" si="15"/>
        <v>0</v>
      </c>
      <c r="AH14" s="1">
        <v>0</v>
      </c>
      <c r="AI14" s="5">
        <f t="shared" si="16"/>
        <v>0</v>
      </c>
      <c r="AJ14" s="1">
        <v>11</v>
      </c>
      <c r="AK14" s="5">
        <f t="shared" si="17"/>
        <v>10.784313725490197</v>
      </c>
      <c r="AL14" s="1">
        <v>19</v>
      </c>
      <c r="AM14" s="5">
        <f t="shared" si="18"/>
        <v>4.2986425339366514</v>
      </c>
      <c r="AN14" s="1">
        <v>0</v>
      </c>
      <c r="AO14" s="5">
        <f t="shared" si="19"/>
        <v>0</v>
      </c>
      <c r="AP14" s="1">
        <v>10</v>
      </c>
      <c r="AQ14" s="5">
        <f t="shared" si="20"/>
        <v>45.454545454545453</v>
      </c>
      <c r="AR14" s="1">
        <v>3</v>
      </c>
      <c r="AS14" s="5">
        <f t="shared" si="21"/>
        <v>7.1428571428571423</v>
      </c>
      <c r="AT14" s="1">
        <v>8</v>
      </c>
      <c r="AU14" s="5">
        <f t="shared" si="22"/>
        <v>9.0909090909090917</v>
      </c>
      <c r="AV14" s="1">
        <v>2</v>
      </c>
      <c r="AW14" s="5">
        <f t="shared" si="23"/>
        <v>9.5238095238095237</v>
      </c>
      <c r="AX14" s="1">
        <v>4</v>
      </c>
      <c r="AY14" s="5">
        <f t="shared" si="24"/>
        <v>10.256410256410255</v>
      </c>
      <c r="AZ14" s="1">
        <v>0</v>
      </c>
      <c r="BA14" s="5">
        <f t="shared" si="25"/>
        <v>0</v>
      </c>
      <c r="BB14" s="1">
        <v>1</v>
      </c>
      <c r="BC14" s="5">
        <f t="shared" si="26"/>
        <v>8.3333333333333321</v>
      </c>
      <c r="BD14" s="1">
        <v>0</v>
      </c>
      <c r="BE14" s="5">
        <f t="shared" si="27"/>
        <v>0</v>
      </c>
      <c r="BF14" s="1">
        <v>2</v>
      </c>
      <c r="BG14" s="5">
        <f t="shared" si="28"/>
        <v>3.0769230769230771</v>
      </c>
      <c r="BH14" s="1">
        <v>1</v>
      </c>
      <c r="BI14" s="5">
        <f t="shared" si="29"/>
        <v>4.5454545454545459</v>
      </c>
      <c r="BJ14" s="1">
        <v>1</v>
      </c>
      <c r="BK14" s="5">
        <f t="shared" si="30"/>
        <v>2.8571428571428572</v>
      </c>
      <c r="BL14" s="1">
        <v>3</v>
      </c>
      <c r="BM14" s="5">
        <f t="shared" si="31"/>
        <v>9.0909090909090917</v>
      </c>
      <c r="BN14" s="14">
        <f t="shared" si="32"/>
        <v>349</v>
      </c>
      <c r="BO14" s="5">
        <f t="shared" si="33"/>
        <v>5.3841406973156429</v>
      </c>
    </row>
    <row r="15" spans="1:67" ht="15.75" x14ac:dyDescent="0.25">
      <c r="A15" s="1" t="s">
        <v>157</v>
      </c>
      <c r="B15" s="1">
        <v>6</v>
      </c>
      <c r="C15" s="5">
        <f t="shared" si="0"/>
        <v>6.7415730337078648</v>
      </c>
      <c r="D15" s="1">
        <v>3</v>
      </c>
      <c r="E15" s="5">
        <f t="shared" si="1"/>
        <v>6.1224489795918364</v>
      </c>
      <c r="F15" s="1">
        <v>9</v>
      </c>
      <c r="G15" s="5">
        <f t="shared" si="2"/>
        <v>5.5555555555555554</v>
      </c>
      <c r="H15" s="1">
        <v>0</v>
      </c>
      <c r="I15" s="5">
        <f t="shared" si="3"/>
        <v>0</v>
      </c>
      <c r="J15" s="1">
        <v>1</v>
      </c>
      <c r="K15" s="5">
        <f t="shared" si="4"/>
        <v>10</v>
      </c>
      <c r="L15" s="1">
        <v>8</v>
      </c>
      <c r="M15" s="5">
        <f t="shared" si="5"/>
        <v>7.5471698113207548</v>
      </c>
      <c r="N15" s="1">
        <v>0</v>
      </c>
      <c r="O15" s="5">
        <f t="shared" si="6"/>
        <v>0</v>
      </c>
      <c r="P15" s="1">
        <v>2</v>
      </c>
      <c r="Q15" s="5">
        <f t="shared" si="7"/>
        <v>14.285714285714285</v>
      </c>
      <c r="R15" s="1">
        <v>0</v>
      </c>
      <c r="S15" s="5">
        <f t="shared" si="8"/>
        <v>0</v>
      </c>
      <c r="T15" s="1">
        <v>1</v>
      </c>
      <c r="U15" s="5">
        <f t="shared" si="9"/>
        <v>20</v>
      </c>
      <c r="V15" s="1">
        <v>1</v>
      </c>
      <c r="W15" s="5">
        <f t="shared" si="10"/>
        <v>2.083333333333333</v>
      </c>
      <c r="X15" s="1">
        <v>1</v>
      </c>
      <c r="Y15" s="5">
        <f t="shared" si="11"/>
        <v>3.225806451612903</v>
      </c>
      <c r="Z15" s="1">
        <v>242</v>
      </c>
      <c r="AA15" s="5">
        <f t="shared" si="12"/>
        <v>5.0723118843009853</v>
      </c>
      <c r="AB15" s="1">
        <v>1</v>
      </c>
      <c r="AC15" s="5">
        <f t="shared" si="13"/>
        <v>1.9607843137254901</v>
      </c>
      <c r="AD15" s="1">
        <v>11</v>
      </c>
      <c r="AE15" s="5">
        <f t="shared" si="14"/>
        <v>8.7301587301587293</v>
      </c>
      <c r="AF15" s="1">
        <v>0</v>
      </c>
      <c r="AG15" s="5">
        <f t="shared" si="15"/>
        <v>0</v>
      </c>
      <c r="AH15" s="1">
        <v>1</v>
      </c>
      <c r="AI15" s="5">
        <f t="shared" si="16"/>
        <v>16.666666666666664</v>
      </c>
      <c r="AJ15" s="1">
        <v>4</v>
      </c>
      <c r="AK15" s="5">
        <f t="shared" si="17"/>
        <v>3.9215686274509802</v>
      </c>
      <c r="AL15" s="1">
        <v>24</v>
      </c>
      <c r="AM15" s="5">
        <f t="shared" si="18"/>
        <v>5.4298642533936654</v>
      </c>
      <c r="AN15" s="1">
        <v>0</v>
      </c>
      <c r="AO15" s="5">
        <f t="shared" si="19"/>
        <v>0</v>
      </c>
      <c r="AP15" s="1">
        <v>0</v>
      </c>
      <c r="AQ15" s="5">
        <f t="shared" si="20"/>
        <v>0</v>
      </c>
      <c r="AR15" s="1">
        <v>1</v>
      </c>
      <c r="AS15" s="5">
        <f t="shared" si="21"/>
        <v>2.3809523809523809</v>
      </c>
      <c r="AT15" s="1">
        <v>3</v>
      </c>
      <c r="AU15" s="5">
        <f t="shared" si="22"/>
        <v>3.4090909090909087</v>
      </c>
      <c r="AV15" s="1">
        <v>2</v>
      </c>
      <c r="AW15" s="5">
        <f t="shared" si="23"/>
        <v>9.5238095238095237</v>
      </c>
      <c r="AX15" s="1">
        <v>2</v>
      </c>
      <c r="AY15" s="5">
        <f t="shared" si="24"/>
        <v>5.1282051282051277</v>
      </c>
      <c r="AZ15" s="1">
        <v>2</v>
      </c>
      <c r="BA15" s="5">
        <f t="shared" si="25"/>
        <v>20</v>
      </c>
      <c r="BB15" s="1">
        <v>0</v>
      </c>
      <c r="BC15" s="5">
        <f t="shared" si="26"/>
        <v>0</v>
      </c>
      <c r="BD15" s="1">
        <v>1</v>
      </c>
      <c r="BE15" s="5">
        <f t="shared" si="27"/>
        <v>3.3333333333333335</v>
      </c>
      <c r="BF15" s="1">
        <v>3</v>
      </c>
      <c r="BG15" s="5">
        <f t="shared" si="28"/>
        <v>4.6153846153846159</v>
      </c>
      <c r="BH15" s="1">
        <v>1</v>
      </c>
      <c r="BI15" s="5">
        <f t="shared" si="29"/>
        <v>4.5454545454545459</v>
      </c>
      <c r="BJ15" s="1">
        <v>0</v>
      </c>
      <c r="BK15" s="5">
        <f t="shared" si="30"/>
        <v>0</v>
      </c>
      <c r="BL15" s="1">
        <v>3</v>
      </c>
      <c r="BM15" s="5">
        <f t="shared" si="31"/>
        <v>9.0909090909090917</v>
      </c>
      <c r="BN15" s="14">
        <f t="shared" si="32"/>
        <v>333</v>
      </c>
      <c r="BO15" s="5">
        <f t="shared" si="33"/>
        <v>5.1373033014501699</v>
      </c>
    </row>
    <row r="16" spans="1:67" ht="15.75" x14ac:dyDescent="0.25">
      <c r="A16" s="1" t="s">
        <v>158</v>
      </c>
      <c r="B16" s="1">
        <v>4</v>
      </c>
      <c r="C16" s="5">
        <f t="shared" si="0"/>
        <v>4.4943820224719104</v>
      </c>
      <c r="D16" s="1">
        <v>4</v>
      </c>
      <c r="E16" s="5">
        <f t="shared" si="1"/>
        <v>8.1632653061224492</v>
      </c>
      <c r="F16" s="1">
        <v>9</v>
      </c>
      <c r="G16" s="5">
        <f t="shared" si="2"/>
        <v>5.5555555555555554</v>
      </c>
      <c r="H16" s="1">
        <v>1</v>
      </c>
      <c r="I16" s="5">
        <f t="shared" si="3"/>
        <v>16.666666666666664</v>
      </c>
      <c r="J16" s="1">
        <v>0</v>
      </c>
      <c r="K16" s="5">
        <f t="shared" si="4"/>
        <v>0</v>
      </c>
      <c r="L16" s="1">
        <v>3</v>
      </c>
      <c r="M16" s="5">
        <f t="shared" si="5"/>
        <v>2.8301886792452833</v>
      </c>
      <c r="N16" s="1">
        <v>0</v>
      </c>
      <c r="O16" s="5">
        <f t="shared" si="6"/>
        <v>0</v>
      </c>
      <c r="P16" s="1">
        <v>1</v>
      </c>
      <c r="Q16" s="5">
        <f t="shared" si="7"/>
        <v>7.1428571428571423</v>
      </c>
      <c r="R16" s="1">
        <v>0</v>
      </c>
      <c r="S16" s="5">
        <f t="shared" si="8"/>
        <v>0</v>
      </c>
      <c r="T16" s="1">
        <v>1</v>
      </c>
      <c r="U16" s="5">
        <f t="shared" si="9"/>
        <v>20</v>
      </c>
      <c r="V16" s="1">
        <v>3</v>
      </c>
      <c r="W16" s="5">
        <f t="shared" si="10"/>
        <v>6.25</v>
      </c>
      <c r="X16" s="1">
        <v>0</v>
      </c>
      <c r="Y16" s="5">
        <f t="shared" si="11"/>
        <v>0</v>
      </c>
      <c r="Z16" s="1">
        <v>238</v>
      </c>
      <c r="AA16" s="5">
        <f t="shared" si="12"/>
        <v>4.9884720184447708</v>
      </c>
      <c r="AB16" s="1">
        <v>3</v>
      </c>
      <c r="AC16" s="5">
        <f t="shared" si="13"/>
        <v>5.8823529411764701</v>
      </c>
      <c r="AD16" s="1">
        <v>1</v>
      </c>
      <c r="AE16" s="5">
        <f t="shared" si="14"/>
        <v>0.79365079365079361</v>
      </c>
      <c r="AF16" s="1">
        <v>0</v>
      </c>
      <c r="AG16" s="5">
        <f t="shared" si="15"/>
        <v>0</v>
      </c>
      <c r="AH16" s="1">
        <v>0</v>
      </c>
      <c r="AI16" s="5">
        <f t="shared" si="16"/>
        <v>0</v>
      </c>
      <c r="AJ16" s="1">
        <v>2</v>
      </c>
      <c r="AK16" s="5">
        <f t="shared" si="17"/>
        <v>1.9607843137254901</v>
      </c>
      <c r="AL16" s="1">
        <v>13</v>
      </c>
      <c r="AM16" s="5">
        <f t="shared" si="18"/>
        <v>2.9411764705882351</v>
      </c>
      <c r="AN16" s="1">
        <v>1</v>
      </c>
      <c r="AO16" s="5">
        <f t="shared" si="19"/>
        <v>7.1428571428571423</v>
      </c>
      <c r="AP16" s="1">
        <v>0</v>
      </c>
      <c r="AQ16" s="5">
        <f t="shared" si="20"/>
        <v>0</v>
      </c>
      <c r="AR16" s="1">
        <v>0</v>
      </c>
      <c r="AS16" s="5">
        <f t="shared" si="21"/>
        <v>0</v>
      </c>
      <c r="AT16" s="1">
        <v>4</v>
      </c>
      <c r="AU16" s="5">
        <f t="shared" si="22"/>
        <v>4.5454545454545459</v>
      </c>
      <c r="AV16" s="1">
        <v>0</v>
      </c>
      <c r="AW16" s="5">
        <f t="shared" si="23"/>
        <v>0</v>
      </c>
      <c r="AX16" s="1">
        <v>0</v>
      </c>
      <c r="AY16" s="5">
        <f t="shared" si="24"/>
        <v>0</v>
      </c>
      <c r="AZ16" s="1">
        <v>0</v>
      </c>
      <c r="BA16" s="5">
        <f t="shared" si="25"/>
        <v>0</v>
      </c>
      <c r="BB16" s="1">
        <v>0</v>
      </c>
      <c r="BC16" s="5">
        <f t="shared" si="26"/>
        <v>0</v>
      </c>
      <c r="BD16" s="1">
        <v>2</v>
      </c>
      <c r="BE16" s="5">
        <f t="shared" si="27"/>
        <v>6.666666666666667</v>
      </c>
      <c r="BF16" s="1">
        <v>1</v>
      </c>
      <c r="BG16" s="5">
        <f t="shared" si="28"/>
        <v>1.5384615384615385</v>
      </c>
      <c r="BH16" s="1">
        <v>3</v>
      </c>
      <c r="BI16" s="5">
        <f t="shared" si="29"/>
        <v>13.636363636363635</v>
      </c>
      <c r="BJ16" s="1">
        <v>0</v>
      </c>
      <c r="BK16" s="5">
        <f t="shared" si="30"/>
        <v>0</v>
      </c>
      <c r="BL16" s="1">
        <v>1</v>
      </c>
      <c r="BM16" s="5">
        <f t="shared" si="31"/>
        <v>3.0303030303030303</v>
      </c>
      <c r="BN16" s="14">
        <f t="shared" si="32"/>
        <v>295</v>
      </c>
      <c r="BO16" s="5">
        <f t="shared" si="33"/>
        <v>4.5510644862696701</v>
      </c>
    </row>
    <row r="17" spans="1:67" ht="15.75" x14ac:dyDescent="0.25">
      <c r="A17" s="1" t="s">
        <v>159</v>
      </c>
      <c r="B17" s="1">
        <v>2</v>
      </c>
      <c r="C17" s="5">
        <f t="shared" si="0"/>
        <v>2.2471910112359552</v>
      </c>
      <c r="D17" s="1">
        <v>0</v>
      </c>
      <c r="E17" s="5">
        <f t="shared" si="1"/>
        <v>0</v>
      </c>
      <c r="F17" s="1">
        <v>7</v>
      </c>
      <c r="G17" s="5">
        <f t="shared" si="2"/>
        <v>4.3209876543209873</v>
      </c>
      <c r="H17" s="1">
        <v>0</v>
      </c>
      <c r="I17" s="5">
        <f t="shared" si="3"/>
        <v>0</v>
      </c>
      <c r="J17" s="1">
        <v>0</v>
      </c>
      <c r="K17" s="5">
        <f t="shared" si="4"/>
        <v>0</v>
      </c>
      <c r="L17" s="1">
        <v>4</v>
      </c>
      <c r="M17" s="5">
        <f t="shared" si="5"/>
        <v>3.7735849056603774</v>
      </c>
      <c r="N17" s="1">
        <v>0</v>
      </c>
      <c r="O17" s="5">
        <f t="shared" si="6"/>
        <v>0</v>
      </c>
      <c r="P17" s="1">
        <v>2</v>
      </c>
      <c r="Q17" s="5">
        <f t="shared" si="7"/>
        <v>14.285714285714285</v>
      </c>
      <c r="R17" s="1">
        <v>0</v>
      </c>
      <c r="S17" s="5">
        <f t="shared" si="8"/>
        <v>0</v>
      </c>
      <c r="T17" s="1">
        <v>0</v>
      </c>
      <c r="U17" s="5">
        <f t="shared" si="9"/>
        <v>0</v>
      </c>
      <c r="V17" s="1">
        <v>1</v>
      </c>
      <c r="W17" s="5">
        <f t="shared" si="10"/>
        <v>2.083333333333333</v>
      </c>
      <c r="X17" s="1">
        <v>0</v>
      </c>
      <c r="Y17" s="5">
        <f t="shared" si="11"/>
        <v>0</v>
      </c>
      <c r="Z17" s="1">
        <v>199</v>
      </c>
      <c r="AA17" s="5">
        <f t="shared" si="12"/>
        <v>4.1710333263466781</v>
      </c>
      <c r="AB17" s="1">
        <v>7</v>
      </c>
      <c r="AC17" s="5">
        <f t="shared" si="13"/>
        <v>13.725490196078432</v>
      </c>
      <c r="AD17" s="1">
        <v>6</v>
      </c>
      <c r="AE17" s="5">
        <f t="shared" si="14"/>
        <v>4.7619047619047619</v>
      </c>
      <c r="AF17" s="1">
        <v>0</v>
      </c>
      <c r="AG17" s="5">
        <f t="shared" si="15"/>
        <v>0</v>
      </c>
      <c r="AH17" s="1">
        <v>0</v>
      </c>
      <c r="AI17" s="5">
        <f t="shared" si="16"/>
        <v>0</v>
      </c>
      <c r="AJ17" s="1">
        <v>4</v>
      </c>
      <c r="AK17" s="5">
        <f t="shared" si="17"/>
        <v>3.9215686274509802</v>
      </c>
      <c r="AL17" s="1">
        <v>24</v>
      </c>
      <c r="AM17" s="5">
        <f t="shared" si="18"/>
        <v>5.4298642533936654</v>
      </c>
      <c r="AN17" s="1">
        <v>2</v>
      </c>
      <c r="AO17" s="5">
        <f t="shared" si="19"/>
        <v>14.285714285714285</v>
      </c>
      <c r="AP17" s="1">
        <v>0</v>
      </c>
      <c r="AQ17" s="5">
        <f t="shared" si="20"/>
        <v>0</v>
      </c>
      <c r="AR17" s="1">
        <v>0</v>
      </c>
      <c r="AS17" s="5">
        <f t="shared" si="21"/>
        <v>0</v>
      </c>
      <c r="AT17" s="1">
        <v>3</v>
      </c>
      <c r="AU17" s="5">
        <f t="shared" si="22"/>
        <v>3.4090909090909087</v>
      </c>
      <c r="AV17" s="1">
        <v>3</v>
      </c>
      <c r="AW17" s="5">
        <f t="shared" si="23"/>
        <v>14.285714285714285</v>
      </c>
      <c r="AX17" s="1">
        <v>1</v>
      </c>
      <c r="AY17" s="5">
        <f t="shared" si="24"/>
        <v>2.5641025641025639</v>
      </c>
      <c r="AZ17" s="1">
        <v>0</v>
      </c>
      <c r="BA17" s="5">
        <f t="shared" si="25"/>
        <v>0</v>
      </c>
      <c r="BB17" s="1">
        <v>0</v>
      </c>
      <c r="BC17" s="5">
        <f t="shared" si="26"/>
        <v>0</v>
      </c>
      <c r="BD17" s="1">
        <v>3</v>
      </c>
      <c r="BE17" s="5">
        <f t="shared" si="27"/>
        <v>10</v>
      </c>
      <c r="BF17" s="1">
        <v>6</v>
      </c>
      <c r="BG17" s="5">
        <f t="shared" si="28"/>
        <v>9.2307692307692317</v>
      </c>
      <c r="BH17" s="1">
        <v>0</v>
      </c>
      <c r="BI17" s="5">
        <f t="shared" si="29"/>
        <v>0</v>
      </c>
      <c r="BJ17" s="1">
        <v>0</v>
      </c>
      <c r="BK17" s="5">
        <f t="shared" si="30"/>
        <v>0</v>
      </c>
      <c r="BL17" s="1">
        <v>2</v>
      </c>
      <c r="BM17" s="5">
        <f t="shared" si="31"/>
        <v>6.0606060606060606</v>
      </c>
      <c r="BN17" s="14">
        <f t="shared" si="32"/>
        <v>276</v>
      </c>
      <c r="BO17" s="5">
        <f t="shared" si="33"/>
        <v>4.2579450786794197</v>
      </c>
    </row>
    <row r="18" spans="1:67" ht="15.75" x14ac:dyDescent="0.25">
      <c r="A18" s="1" t="s">
        <v>160</v>
      </c>
      <c r="B18" s="1">
        <v>2</v>
      </c>
      <c r="C18" s="5">
        <f t="shared" si="0"/>
        <v>2.2471910112359552</v>
      </c>
      <c r="D18" s="1">
        <v>1</v>
      </c>
      <c r="E18" s="5">
        <f t="shared" si="1"/>
        <v>2.0408163265306123</v>
      </c>
      <c r="F18" s="1">
        <v>1</v>
      </c>
      <c r="G18" s="5">
        <f t="shared" si="2"/>
        <v>0.61728395061728392</v>
      </c>
      <c r="H18" s="1">
        <v>0</v>
      </c>
      <c r="I18" s="5">
        <f t="shared" si="3"/>
        <v>0</v>
      </c>
      <c r="J18" s="1">
        <v>0</v>
      </c>
      <c r="K18" s="5">
        <f t="shared" si="4"/>
        <v>0</v>
      </c>
      <c r="L18" s="1">
        <v>0</v>
      </c>
      <c r="M18" s="5">
        <f t="shared" si="5"/>
        <v>0</v>
      </c>
      <c r="N18" s="1">
        <v>1</v>
      </c>
      <c r="O18" s="5">
        <f t="shared" si="6"/>
        <v>25</v>
      </c>
      <c r="P18" s="1">
        <v>0</v>
      </c>
      <c r="Q18" s="5">
        <f t="shared" si="7"/>
        <v>0</v>
      </c>
      <c r="R18" s="1">
        <v>0</v>
      </c>
      <c r="S18" s="5">
        <f t="shared" si="8"/>
        <v>0</v>
      </c>
      <c r="T18" s="1">
        <v>0</v>
      </c>
      <c r="U18" s="5">
        <f t="shared" si="9"/>
        <v>0</v>
      </c>
      <c r="V18" s="1">
        <v>0</v>
      </c>
      <c r="W18" s="5">
        <f t="shared" si="10"/>
        <v>0</v>
      </c>
      <c r="X18" s="1">
        <v>2</v>
      </c>
      <c r="Y18" s="5">
        <f t="shared" si="11"/>
        <v>6.4516129032258061</v>
      </c>
      <c r="Z18" s="1">
        <v>139</v>
      </c>
      <c r="AA18" s="5">
        <f t="shared" si="12"/>
        <v>2.9134353385034584</v>
      </c>
      <c r="AB18" s="1">
        <v>3</v>
      </c>
      <c r="AC18" s="5">
        <f t="shared" si="13"/>
        <v>5.8823529411764701</v>
      </c>
      <c r="AD18" s="1">
        <v>4</v>
      </c>
      <c r="AE18" s="5">
        <f t="shared" si="14"/>
        <v>3.1746031746031744</v>
      </c>
      <c r="AF18" s="1">
        <v>0</v>
      </c>
      <c r="AG18" s="5">
        <f t="shared" si="15"/>
        <v>0</v>
      </c>
      <c r="AH18" s="1">
        <v>0</v>
      </c>
      <c r="AI18" s="5">
        <f t="shared" si="16"/>
        <v>0</v>
      </c>
      <c r="AJ18" s="1">
        <v>2</v>
      </c>
      <c r="AK18" s="5">
        <f t="shared" si="17"/>
        <v>1.9607843137254901</v>
      </c>
      <c r="AL18" s="1">
        <v>17</v>
      </c>
      <c r="AM18" s="5">
        <f t="shared" si="18"/>
        <v>3.8461538461538463</v>
      </c>
      <c r="AN18" s="1">
        <v>0</v>
      </c>
      <c r="AO18" s="5">
        <f t="shared" si="19"/>
        <v>0</v>
      </c>
      <c r="AP18" s="1">
        <v>0</v>
      </c>
      <c r="AQ18" s="5">
        <f t="shared" si="20"/>
        <v>0</v>
      </c>
      <c r="AR18" s="1">
        <v>1</v>
      </c>
      <c r="AS18" s="5">
        <f t="shared" si="21"/>
        <v>2.3809523809523809</v>
      </c>
      <c r="AT18" s="1">
        <v>4</v>
      </c>
      <c r="AU18" s="5">
        <f t="shared" si="22"/>
        <v>4.5454545454545459</v>
      </c>
      <c r="AV18" s="1">
        <v>1</v>
      </c>
      <c r="AW18" s="5">
        <f t="shared" si="23"/>
        <v>4.7619047619047619</v>
      </c>
      <c r="AX18" s="1">
        <v>0</v>
      </c>
      <c r="AY18" s="5">
        <f t="shared" si="24"/>
        <v>0</v>
      </c>
      <c r="AZ18" s="1">
        <v>0</v>
      </c>
      <c r="BA18" s="5">
        <f t="shared" si="25"/>
        <v>0</v>
      </c>
      <c r="BB18" s="1">
        <v>0</v>
      </c>
      <c r="BC18" s="5">
        <f t="shared" si="26"/>
        <v>0</v>
      </c>
      <c r="BD18" s="1">
        <v>2</v>
      </c>
      <c r="BE18" s="5">
        <f t="shared" si="27"/>
        <v>6.666666666666667</v>
      </c>
      <c r="BF18" s="1">
        <v>4</v>
      </c>
      <c r="BG18" s="5">
        <f t="shared" si="28"/>
        <v>6.1538461538461542</v>
      </c>
      <c r="BH18" s="1">
        <v>0</v>
      </c>
      <c r="BI18" s="5">
        <f t="shared" si="29"/>
        <v>0</v>
      </c>
      <c r="BJ18" s="1">
        <v>0</v>
      </c>
      <c r="BK18" s="5">
        <f t="shared" si="30"/>
        <v>0</v>
      </c>
      <c r="BL18" s="1">
        <v>2</v>
      </c>
      <c r="BM18" s="5">
        <f t="shared" si="31"/>
        <v>6.0606060606060606</v>
      </c>
      <c r="BN18" s="14">
        <f t="shared" si="32"/>
        <v>186</v>
      </c>
      <c r="BO18" s="5">
        <f t="shared" si="33"/>
        <v>2.8694847269361308</v>
      </c>
    </row>
    <row r="19" spans="1:67" ht="15.75" x14ac:dyDescent="0.25">
      <c r="A19" s="1" t="s">
        <v>161</v>
      </c>
      <c r="B19" s="1">
        <v>7</v>
      </c>
      <c r="C19" s="5">
        <f t="shared" si="0"/>
        <v>7.8651685393258424</v>
      </c>
      <c r="D19" s="1">
        <v>0</v>
      </c>
      <c r="E19" s="5">
        <f t="shared" si="1"/>
        <v>0</v>
      </c>
      <c r="F19" s="1">
        <v>4</v>
      </c>
      <c r="G19" s="5">
        <f t="shared" si="2"/>
        <v>2.4691358024691357</v>
      </c>
      <c r="H19" s="1">
        <v>0</v>
      </c>
      <c r="I19" s="5">
        <f t="shared" si="3"/>
        <v>0</v>
      </c>
      <c r="J19" s="1">
        <v>0</v>
      </c>
      <c r="K19" s="5">
        <f t="shared" si="4"/>
        <v>0</v>
      </c>
      <c r="L19" s="1">
        <v>3</v>
      </c>
      <c r="M19" s="5">
        <f t="shared" si="5"/>
        <v>2.8301886792452833</v>
      </c>
      <c r="N19" s="1">
        <v>0</v>
      </c>
      <c r="O19" s="5">
        <f t="shared" si="6"/>
        <v>0</v>
      </c>
      <c r="P19" s="1">
        <v>0</v>
      </c>
      <c r="Q19" s="5">
        <f t="shared" si="7"/>
        <v>0</v>
      </c>
      <c r="R19" s="1">
        <v>1</v>
      </c>
      <c r="S19" s="5">
        <f t="shared" si="8"/>
        <v>10</v>
      </c>
      <c r="T19" s="1">
        <v>0</v>
      </c>
      <c r="U19" s="5">
        <f t="shared" si="9"/>
        <v>0</v>
      </c>
      <c r="V19" s="1">
        <v>3</v>
      </c>
      <c r="W19" s="5">
        <f t="shared" si="10"/>
        <v>6.25</v>
      </c>
      <c r="X19" s="1">
        <v>2</v>
      </c>
      <c r="Y19" s="5">
        <f t="shared" si="11"/>
        <v>6.4516129032258061</v>
      </c>
      <c r="Z19" s="1">
        <v>159</v>
      </c>
      <c r="AA19" s="5">
        <f t="shared" si="12"/>
        <v>3.3326346677845313</v>
      </c>
      <c r="AB19" s="1">
        <v>1</v>
      </c>
      <c r="AC19" s="5">
        <f t="shared" si="13"/>
        <v>1.9607843137254901</v>
      </c>
      <c r="AD19" s="1">
        <v>10</v>
      </c>
      <c r="AE19" s="5">
        <f t="shared" si="14"/>
        <v>7.9365079365079358</v>
      </c>
      <c r="AF19" s="1">
        <v>1</v>
      </c>
      <c r="AG19" s="5">
        <f t="shared" si="15"/>
        <v>5.8823529411764701</v>
      </c>
      <c r="AH19" s="1">
        <v>0</v>
      </c>
      <c r="AI19" s="5">
        <f t="shared" si="16"/>
        <v>0</v>
      </c>
      <c r="AJ19" s="1">
        <v>1</v>
      </c>
      <c r="AK19" s="5">
        <f t="shared" si="17"/>
        <v>0.98039215686274506</v>
      </c>
      <c r="AL19" s="1">
        <v>18</v>
      </c>
      <c r="AM19" s="5">
        <f t="shared" si="18"/>
        <v>4.0723981900452486</v>
      </c>
      <c r="AN19" s="1">
        <v>1</v>
      </c>
      <c r="AO19" s="5">
        <f t="shared" si="19"/>
        <v>7.1428571428571423</v>
      </c>
      <c r="AP19" s="1">
        <v>4</v>
      </c>
      <c r="AQ19" s="5">
        <f t="shared" si="20"/>
        <v>18.181818181818183</v>
      </c>
      <c r="AR19" s="1">
        <v>4</v>
      </c>
      <c r="AS19" s="5">
        <f t="shared" si="21"/>
        <v>9.5238095238095237</v>
      </c>
      <c r="AT19" s="1">
        <v>1</v>
      </c>
      <c r="AU19" s="5">
        <f t="shared" si="22"/>
        <v>1.1363636363636365</v>
      </c>
      <c r="AV19" s="1">
        <v>0</v>
      </c>
      <c r="AW19" s="5">
        <f t="shared" si="23"/>
        <v>0</v>
      </c>
      <c r="AX19" s="1">
        <v>2</v>
      </c>
      <c r="AY19" s="5">
        <f t="shared" si="24"/>
        <v>5.1282051282051277</v>
      </c>
      <c r="AZ19" s="1">
        <v>0</v>
      </c>
      <c r="BA19" s="5">
        <f t="shared" si="25"/>
        <v>0</v>
      </c>
      <c r="BB19" s="1">
        <v>0</v>
      </c>
      <c r="BC19" s="5">
        <f t="shared" si="26"/>
        <v>0</v>
      </c>
      <c r="BD19" s="1">
        <v>1</v>
      </c>
      <c r="BE19" s="5">
        <f t="shared" si="27"/>
        <v>3.3333333333333335</v>
      </c>
      <c r="BF19" s="1">
        <v>5</v>
      </c>
      <c r="BG19" s="5">
        <f t="shared" si="28"/>
        <v>7.6923076923076925</v>
      </c>
      <c r="BH19" s="1">
        <v>4</v>
      </c>
      <c r="BI19" s="5">
        <f t="shared" si="29"/>
        <v>18.181818181818183</v>
      </c>
      <c r="BJ19" s="1">
        <v>2</v>
      </c>
      <c r="BK19" s="5">
        <f t="shared" si="30"/>
        <v>5.7142857142857144</v>
      </c>
      <c r="BL19" s="1">
        <v>2</v>
      </c>
      <c r="BM19" s="5">
        <f t="shared" si="31"/>
        <v>6.0606060606060606</v>
      </c>
      <c r="BN19" s="14">
        <f t="shared" si="32"/>
        <v>236</v>
      </c>
      <c r="BO19" s="5">
        <f t="shared" si="33"/>
        <v>3.6408515890157358</v>
      </c>
    </row>
    <row r="20" spans="1:67" ht="15.75" x14ac:dyDescent="0.25">
      <c r="A20" s="1" t="s">
        <v>162</v>
      </c>
      <c r="B20" s="1">
        <v>5</v>
      </c>
      <c r="C20" s="5">
        <f t="shared" si="0"/>
        <v>5.6179775280898872</v>
      </c>
      <c r="D20" s="1">
        <v>1</v>
      </c>
      <c r="E20" s="5">
        <f t="shared" si="1"/>
        <v>2.0408163265306123</v>
      </c>
      <c r="F20" s="1">
        <v>2</v>
      </c>
      <c r="G20" s="5">
        <f t="shared" si="2"/>
        <v>1.2345679012345678</v>
      </c>
      <c r="H20" s="1">
        <v>1</v>
      </c>
      <c r="I20" s="5">
        <f t="shared" si="3"/>
        <v>16.666666666666664</v>
      </c>
      <c r="J20" s="1">
        <v>1</v>
      </c>
      <c r="K20" s="5">
        <f t="shared" si="4"/>
        <v>10</v>
      </c>
      <c r="L20" s="1">
        <v>5</v>
      </c>
      <c r="M20" s="5">
        <f t="shared" si="5"/>
        <v>4.716981132075472</v>
      </c>
      <c r="N20" s="1">
        <v>1</v>
      </c>
      <c r="O20" s="5">
        <f t="shared" si="6"/>
        <v>25</v>
      </c>
      <c r="P20" s="1">
        <v>1</v>
      </c>
      <c r="Q20" s="5">
        <f t="shared" si="7"/>
        <v>7.1428571428571423</v>
      </c>
      <c r="R20" s="1">
        <v>0</v>
      </c>
      <c r="S20" s="5">
        <f t="shared" si="8"/>
        <v>0</v>
      </c>
      <c r="T20" s="1">
        <v>0</v>
      </c>
      <c r="U20" s="5">
        <f t="shared" si="9"/>
        <v>0</v>
      </c>
      <c r="V20" s="1">
        <v>2</v>
      </c>
      <c r="W20" s="5">
        <f t="shared" si="10"/>
        <v>4.1666666666666661</v>
      </c>
      <c r="X20" s="1">
        <v>1</v>
      </c>
      <c r="Y20" s="5">
        <f t="shared" si="11"/>
        <v>3.225806451612903</v>
      </c>
      <c r="Z20" s="1">
        <v>127</v>
      </c>
      <c r="AA20" s="5">
        <f t="shared" si="12"/>
        <v>2.6619157409348149</v>
      </c>
      <c r="AB20" s="1">
        <v>3</v>
      </c>
      <c r="AC20" s="5">
        <f t="shared" si="13"/>
        <v>5.8823529411764701</v>
      </c>
      <c r="AD20" s="1">
        <v>8</v>
      </c>
      <c r="AE20" s="5">
        <f t="shared" si="14"/>
        <v>6.3492063492063489</v>
      </c>
      <c r="AF20" s="1">
        <v>0</v>
      </c>
      <c r="AG20" s="5">
        <f t="shared" si="15"/>
        <v>0</v>
      </c>
      <c r="AH20" s="1">
        <v>0</v>
      </c>
      <c r="AI20" s="5">
        <f t="shared" si="16"/>
        <v>0</v>
      </c>
      <c r="AJ20" s="1">
        <v>5</v>
      </c>
      <c r="AK20" s="5">
        <f t="shared" si="17"/>
        <v>4.9019607843137258</v>
      </c>
      <c r="AL20" s="1">
        <v>20</v>
      </c>
      <c r="AM20" s="5">
        <f t="shared" si="18"/>
        <v>4.5248868778280542</v>
      </c>
      <c r="AN20" s="1">
        <v>1</v>
      </c>
      <c r="AO20" s="5">
        <f t="shared" si="19"/>
        <v>7.1428571428571423</v>
      </c>
      <c r="AP20" s="1">
        <v>0</v>
      </c>
      <c r="AQ20" s="5">
        <f t="shared" si="20"/>
        <v>0</v>
      </c>
      <c r="AR20" s="1">
        <v>0</v>
      </c>
      <c r="AS20" s="5">
        <f t="shared" si="21"/>
        <v>0</v>
      </c>
      <c r="AT20" s="1">
        <v>3</v>
      </c>
      <c r="AU20" s="5">
        <f t="shared" si="22"/>
        <v>3.4090909090909087</v>
      </c>
      <c r="AV20" s="1">
        <v>1</v>
      </c>
      <c r="AW20" s="5">
        <f t="shared" si="23"/>
        <v>4.7619047619047619</v>
      </c>
      <c r="AX20" s="1">
        <v>1</v>
      </c>
      <c r="AY20" s="5">
        <f t="shared" si="24"/>
        <v>2.5641025641025639</v>
      </c>
      <c r="AZ20" s="1">
        <v>2</v>
      </c>
      <c r="BA20" s="5">
        <f t="shared" si="25"/>
        <v>20</v>
      </c>
      <c r="BB20" s="1">
        <v>0</v>
      </c>
      <c r="BC20" s="5">
        <f t="shared" si="26"/>
        <v>0</v>
      </c>
      <c r="BD20" s="1">
        <v>1</v>
      </c>
      <c r="BE20" s="5">
        <f t="shared" si="27"/>
        <v>3.3333333333333335</v>
      </c>
      <c r="BF20" s="1">
        <v>5</v>
      </c>
      <c r="BG20" s="5">
        <f t="shared" si="28"/>
        <v>7.6923076923076925</v>
      </c>
      <c r="BH20" s="1">
        <v>0</v>
      </c>
      <c r="BI20" s="5">
        <f t="shared" si="29"/>
        <v>0</v>
      </c>
      <c r="BJ20" s="1">
        <v>3</v>
      </c>
      <c r="BK20" s="5">
        <f t="shared" si="30"/>
        <v>8.5714285714285712</v>
      </c>
      <c r="BL20" s="1">
        <v>1</v>
      </c>
      <c r="BM20" s="5">
        <f t="shared" si="31"/>
        <v>3.0303030303030303</v>
      </c>
      <c r="BN20" s="14">
        <f t="shared" si="32"/>
        <v>201</v>
      </c>
      <c r="BO20" s="5">
        <f t="shared" si="33"/>
        <v>3.1008947855600124</v>
      </c>
    </row>
    <row r="21" spans="1:67" ht="15.75" x14ac:dyDescent="0.25">
      <c r="A21" s="1" t="s">
        <v>163</v>
      </c>
      <c r="B21" s="1">
        <v>3</v>
      </c>
      <c r="C21" s="5">
        <f t="shared" si="0"/>
        <v>3.3707865168539324</v>
      </c>
      <c r="D21" s="1">
        <v>2</v>
      </c>
      <c r="E21" s="5">
        <f t="shared" si="1"/>
        <v>4.0816326530612246</v>
      </c>
      <c r="F21" s="1">
        <v>3</v>
      </c>
      <c r="G21" s="5">
        <f t="shared" si="2"/>
        <v>1.8518518518518516</v>
      </c>
      <c r="H21" s="1">
        <v>0</v>
      </c>
      <c r="I21" s="5">
        <f t="shared" si="3"/>
        <v>0</v>
      </c>
      <c r="J21" s="1">
        <v>0</v>
      </c>
      <c r="K21" s="5">
        <f t="shared" si="4"/>
        <v>0</v>
      </c>
      <c r="L21" s="1">
        <v>3</v>
      </c>
      <c r="M21" s="5">
        <f t="shared" si="5"/>
        <v>2.8301886792452833</v>
      </c>
      <c r="N21" s="1">
        <v>0</v>
      </c>
      <c r="O21" s="5">
        <f t="shared" si="6"/>
        <v>0</v>
      </c>
      <c r="P21" s="1">
        <v>1</v>
      </c>
      <c r="Q21" s="5">
        <f t="shared" si="7"/>
        <v>7.1428571428571423</v>
      </c>
      <c r="R21" s="1">
        <v>0</v>
      </c>
      <c r="S21" s="5">
        <f t="shared" si="8"/>
        <v>0</v>
      </c>
      <c r="T21" s="1">
        <v>0</v>
      </c>
      <c r="U21" s="5">
        <f t="shared" si="9"/>
        <v>0</v>
      </c>
      <c r="V21" s="1">
        <v>2</v>
      </c>
      <c r="W21" s="5">
        <f t="shared" si="10"/>
        <v>4.1666666666666661</v>
      </c>
      <c r="X21" s="1">
        <v>0</v>
      </c>
      <c r="Y21" s="5">
        <f t="shared" si="11"/>
        <v>0</v>
      </c>
      <c r="Z21" s="1">
        <v>200</v>
      </c>
      <c r="AA21" s="5">
        <f t="shared" si="12"/>
        <v>4.1919932928107313</v>
      </c>
      <c r="AB21" s="1">
        <v>0</v>
      </c>
      <c r="AC21" s="5">
        <f t="shared" si="13"/>
        <v>0</v>
      </c>
      <c r="AD21" s="1">
        <v>4</v>
      </c>
      <c r="AE21" s="5">
        <f t="shared" si="14"/>
        <v>3.1746031746031744</v>
      </c>
      <c r="AF21" s="1">
        <v>1</v>
      </c>
      <c r="AG21" s="5">
        <f t="shared" si="15"/>
        <v>5.8823529411764701</v>
      </c>
      <c r="AH21" s="1">
        <v>0</v>
      </c>
      <c r="AI21" s="5">
        <f t="shared" si="16"/>
        <v>0</v>
      </c>
      <c r="AJ21" s="1">
        <v>4</v>
      </c>
      <c r="AK21" s="5">
        <f t="shared" si="17"/>
        <v>3.9215686274509802</v>
      </c>
      <c r="AL21" s="1">
        <v>14</v>
      </c>
      <c r="AM21" s="5">
        <f t="shared" si="18"/>
        <v>3.1674208144796379</v>
      </c>
      <c r="AN21" s="1">
        <v>2</v>
      </c>
      <c r="AO21" s="5">
        <f t="shared" si="19"/>
        <v>14.285714285714285</v>
      </c>
      <c r="AP21" s="1">
        <v>0</v>
      </c>
      <c r="AQ21" s="5">
        <f t="shared" si="20"/>
        <v>0</v>
      </c>
      <c r="AR21" s="1">
        <v>1</v>
      </c>
      <c r="AS21" s="5">
        <f t="shared" si="21"/>
        <v>2.3809523809523809</v>
      </c>
      <c r="AT21" s="1">
        <v>2</v>
      </c>
      <c r="AU21" s="5">
        <f t="shared" si="22"/>
        <v>2.2727272727272729</v>
      </c>
      <c r="AV21" s="1">
        <v>0</v>
      </c>
      <c r="AW21" s="5">
        <f t="shared" si="23"/>
        <v>0</v>
      </c>
      <c r="AX21" s="1">
        <v>0</v>
      </c>
      <c r="AY21" s="5">
        <f t="shared" si="24"/>
        <v>0</v>
      </c>
      <c r="AZ21" s="1">
        <v>1</v>
      </c>
      <c r="BA21" s="5">
        <f t="shared" si="25"/>
        <v>10</v>
      </c>
      <c r="BB21" s="1">
        <v>1</v>
      </c>
      <c r="BC21" s="5">
        <f t="shared" si="26"/>
        <v>8.3333333333333321</v>
      </c>
      <c r="BD21" s="1">
        <v>0</v>
      </c>
      <c r="BE21" s="5">
        <f t="shared" si="27"/>
        <v>0</v>
      </c>
      <c r="BF21" s="1">
        <v>3</v>
      </c>
      <c r="BG21" s="5">
        <f t="shared" si="28"/>
        <v>4.6153846153846159</v>
      </c>
      <c r="BH21" s="1">
        <v>1</v>
      </c>
      <c r="BI21" s="5">
        <f t="shared" si="29"/>
        <v>4.5454545454545459</v>
      </c>
      <c r="BJ21" s="1">
        <v>0</v>
      </c>
      <c r="BK21" s="5">
        <f t="shared" si="30"/>
        <v>0</v>
      </c>
      <c r="BL21" s="1">
        <v>3</v>
      </c>
      <c r="BM21" s="5">
        <f t="shared" si="31"/>
        <v>9.0909090909090917</v>
      </c>
      <c r="BN21" s="14">
        <f t="shared" si="32"/>
        <v>251</v>
      </c>
      <c r="BO21" s="5">
        <f t="shared" si="33"/>
        <v>3.8722616476396174</v>
      </c>
    </row>
    <row r="22" spans="1:67" ht="15.75" x14ac:dyDescent="0.25">
      <c r="A22" s="1" t="s">
        <v>164</v>
      </c>
      <c r="B22" s="1">
        <v>3</v>
      </c>
      <c r="C22" s="5">
        <f t="shared" si="0"/>
        <v>3.3707865168539324</v>
      </c>
      <c r="D22" s="1">
        <v>2</v>
      </c>
      <c r="E22" s="5">
        <f t="shared" si="1"/>
        <v>4.0816326530612246</v>
      </c>
      <c r="F22" s="1">
        <v>9</v>
      </c>
      <c r="G22" s="5">
        <f t="shared" si="2"/>
        <v>5.5555555555555554</v>
      </c>
      <c r="H22" s="1">
        <v>0</v>
      </c>
      <c r="I22" s="5">
        <f t="shared" si="3"/>
        <v>0</v>
      </c>
      <c r="J22" s="1">
        <v>0</v>
      </c>
      <c r="K22" s="5">
        <f t="shared" si="4"/>
        <v>0</v>
      </c>
      <c r="L22" s="1">
        <v>3</v>
      </c>
      <c r="M22" s="5">
        <f t="shared" si="5"/>
        <v>2.8301886792452833</v>
      </c>
      <c r="N22" s="1">
        <v>0</v>
      </c>
      <c r="O22" s="5">
        <f t="shared" si="6"/>
        <v>0</v>
      </c>
      <c r="P22" s="1">
        <v>0</v>
      </c>
      <c r="Q22" s="5">
        <f t="shared" si="7"/>
        <v>0</v>
      </c>
      <c r="R22" s="1">
        <v>1</v>
      </c>
      <c r="S22" s="5">
        <f t="shared" si="8"/>
        <v>10</v>
      </c>
      <c r="T22" s="1">
        <v>0</v>
      </c>
      <c r="U22" s="5">
        <f t="shared" si="9"/>
        <v>0</v>
      </c>
      <c r="V22" s="1">
        <v>6</v>
      </c>
      <c r="W22" s="5">
        <f t="shared" si="10"/>
        <v>12.5</v>
      </c>
      <c r="X22" s="1">
        <v>1</v>
      </c>
      <c r="Y22" s="5">
        <f t="shared" si="11"/>
        <v>3.225806451612903</v>
      </c>
      <c r="Z22" s="1">
        <v>147</v>
      </c>
      <c r="AA22" s="5">
        <f t="shared" si="12"/>
        <v>3.0811150702158874</v>
      </c>
      <c r="AB22" s="1">
        <v>1</v>
      </c>
      <c r="AC22" s="5">
        <f t="shared" si="13"/>
        <v>1.9607843137254901</v>
      </c>
      <c r="AD22" s="1">
        <v>3</v>
      </c>
      <c r="AE22" s="5">
        <f t="shared" si="14"/>
        <v>2.3809523809523809</v>
      </c>
      <c r="AF22" s="1">
        <v>0</v>
      </c>
      <c r="AG22" s="5">
        <f t="shared" si="15"/>
        <v>0</v>
      </c>
      <c r="AH22" s="1">
        <v>0</v>
      </c>
      <c r="AI22" s="5">
        <f t="shared" si="16"/>
        <v>0</v>
      </c>
      <c r="AJ22" s="1">
        <v>3</v>
      </c>
      <c r="AK22" s="5">
        <f t="shared" si="17"/>
        <v>2.9411764705882351</v>
      </c>
      <c r="AL22" s="1">
        <v>18</v>
      </c>
      <c r="AM22" s="5">
        <f t="shared" si="18"/>
        <v>4.0723981900452486</v>
      </c>
      <c r="AN22" s="1">
        <v>0</v>
      </c>
      <c r="AO22" s="5">
        <f t="shared" si="19"/>
        <v>0</v>
      </c>
      <c r="AP22" s="1">
        <v>0</v>
      </c>
      <c r="AQ22" s="5">
        <f t="shared" si="20"/>
        <v>0</v>
      </c>
      <c r="AR22" s="1">
        <v>2</v>
      </c>
      <c r="AS22" s="5">
        <f t="shared" si="21"/>
        <v>4.7619047619047619</v>
      </c>
      <c r="AT22" s="1">
        <v>3</v>
      </c>
      <c r="AU22" s="5">
        <f t="shared" si="22"/>
        <v>3.4090909090909087</v>
      </c>
      <c r="AV22" s="1">
        <v>1</v>
      </c>
      <c r="AW22" s="5">
        <f t="shared" si="23"/>
        <v>4.7619047619047619</v>
      </c>
      <c r="AX22" s="1">
        <v>2</v>
      </c>
      <c r="AY22" s="5">
        <f t="shared" si="24"/>
        <v>5.1282051282051277</v>
      </c>
      <c r="AZ22" s="1">
        <v>0</v>
      </c>
      <c r="BA22" s="5">
        <f t="shared" si="25"/>
        <v>0</v>
      </c>
      <c r="BB22" s="1">
        <v>1</v>
      </c>
      <c r="BC22" s="5">
        <f t="shared" si="26"/>
        <v>8.3333333333333321</v>
      </c>
      <c r="BD22" s="1">
        <v>0</v>
      </c>
      <c r="BE22" s="5">
        <f t="shared" si="27"/>
        <v>0</v>
      </c>
      <c r="BF22" s="1">
        <v>5</v>
      </c>
      <c r="BG22" s="5">
        <f t="shared" si="28"/>
        <v>7.6923076923076925</v>
      </c>
      <c r="BH22" s="1">
        <v>1</v>
      </c>
      <c r="BI22" s="5">
        <f t="shared" si="29"/>
        <v>4.5454545454545459</v>
      </c>
      <c r="BJ22" s="1">
        <v>2</v>
      </c>
      <c r="BK22" s="5">
        <f t="shared" si="30"/>
        <v>5.7142857142857144</v>
      </c>
      <c r="BL22" s="1">
        <v>0</v>
      </c>
      <c r="BM22" s="5">
        <f t="shared" si="31"/>
        <v>0</v>
      </c>
      <c r="BN22" s="14">
        <f t="shared" si="32"/>
        <v>214</v>
      </c>
      <c r="BO22" s="5">
        <f t="shared" si="33"/>
        <v>3.3014501697007099</v>
      </c>
    </row>
    <row r="23" spans="1:67" ht="15.75" x14ac:dyDescent="0.25">
      <c r="A23" s="1" t="s">
        <v>165</v>
      </c>
      <c r="B23" s="1">
        <v>2</v>
      </c>
      <c r="C23" s="5">
        <f t="shared" si="0"/>
        <v>2.2471910112359552</v>
      </c>
      <c r="D23" s="1">
        <v>3</v>
      </c>
      <c r="E23" s="5">
        <f t="shared" si="1"/>
        <v>6.1224489795918364</v>
      </c>
      <c r="F23" s="1">
        <v>3</v>
      </c>
      <c r="G23" s="5">
        <f t="shared" si="2"/>
        <v>1.8518518518518516</v>
      </c>
      <c r="H23" s="1">
        <v>0</v>
      </c>
      <c r="I23" s="5">
        <f t="shared" si="3"/>
        <v>0</v>
      </c>
      <c r="J23" s="1">
        <v>1</v>
      </c>
      <c r="K23" s="5">
        <f t="shared" si="4"/>
        <v>10</v>
      </c>
      <c r="L23" s="1">
        <v>3</v>
      </c>
      <c r="M23" s="5">
        <f t="shared" si="5"/>
        <v>2.8301886792452833</v>
      </c>
      <c r="N23" s="1">
        <v>0</v>
      </c>
      <c r="O23" s="5">
        <f t="shared" si="6"/>
        <v>0</v>
      </c>
      <c r="P23" s="1">
        <v>1</v>
      </c>
      <c r="Q23" s="5">
        <f t="shared" si="7"/>
        <v>7.1428571428571423</v>
      </c>
      <c r="R23" s="1">
        <v>0</v>
      </c>
      <c r="S23" s="5">
        <f t="shared" si="8"/>
        <v>0</v>
      </c>
      <c r="T23" s="1">
        <v>1</v>
      </c>
      <c r="U23" s="5">
        <f t="shared" si="9"/>
        <v>20</v>
      </c>
      <c r="V23" s="1">
        <v>2</v>
      </c>
      <c r="W23" s="5">
        <f t="shared" si="10"/>
        <v>4.1666666666666661</v>
      </c>
      <c r="X23" s="1">
        <v>3</v>
      </c>
      <c r="Y23" s="5">
        <f t="shared" si="11"/>
        <v>9.67741935483871</v>
      </c>
      <c r="Z23" s="1">
        <v>154</v>
      </c>
      <c r="AA23" s="5">
        <f t="shared" si="12"/>
        <v>3.2278348354642632</v>
      </c>
      <c r="AB23" s="1">
        <v>1</v>
      </c>
      <c r="AC23" s="5">
        <f t="shared" si="13"/>
        <v>1.9607843137254901</v>
      </c>
      <c r="AD23" s="1">
        <v>3</v>
      </c>
      <c r="AE23" s="5">
        <f t="shared" si="14"/>
        <v>2.3809523809523809</v>
      </c>
      <c r="AF23" s="1">
        <v>1</v>
      </c>
      <c r="AG23" s="5">
        <f t="shared" si="15"/>
        <v>5.8823529411764701</v>
      </c>
      <c r="AH23" s="1">
        <v>0</v>
      </c>
      <c r="AI23" s="5">
        <f t="shared" si="16"/>
        <v>0</v>
      </c>
      <c r="AJ23" s="1">
        <v>3</v>
      </c>
      <c r="AK23" s="5">
        <f t="shared" si="17"/>
        <v>2.9411764705882351</v>
      </c>
      <c r="AL23" s="1">
        <v>10</v>
      </c>
      <c r="AM23" s="5">
        <f t="shared" si="18"/>
        <v>2.2624434389140271</v>
      </c>
      <c r="AN23" s="1">
        <v>1</v>
      </c>
      <c r="AO23" s="5">
        <f t="shared" si="19"/>
        <v>7.1428571428571423</v>
      </c>
      <c r="AP23" s="1">
        <v>0</v>
      </c>
      <c r="AQ23" s="5">
        <f t="shared" si="20"/>
        <v>0</v>
      </c>
      <c r="AR23" s="1">
        <v>1</v>
      </c>
      <c r="AS23" s="5">
        <f t="shared" si="21"/>
        <v>2.3809523809523809</v>
      </c>
      <c r="AT23" s="1">
        <v>3</v>
      </c>
      <c r="AU23" s="5">
        <f t="shared" si="22"/>
        <v>3.4090909090909087</v>
      </c>
      <c r="AV23" s="1">
        <v>0</v>
      </c>
      <c r="AW23" s="5">
        <f t="shared" si="23"/>
        <v>0</v>
      </c>
      <c r="AX23" s="1">
        <v>0</v>
      </c>
      <c r="AY23" s="5">
        <f t="shared" si="24"/>
        <v>0</v>
      </c>
      <c r="AZ23" s="1">
        <v>0</v>
      </c>
      <c r="BA23" s="5">
        <f t="shared" si="25"/>
        <v>0</v>
      </c>
      <c r="BB23" s="1">
        <v>0</v>
      </c>
      <c r="BC23" s="5">
        <f t="shared" si="26"/>
        <v>0</v>
      </c>
      <c r="BD23" s="1">
        <v>1</v>
      </c>
      <c r="BE23" s="5">
        <f t="shared" si="27"/>
        <v>3.3333333333333335</v>
      </c>
      <c r="BF23" s="1">
        <v>1</v>
      </c>
      <c r="BG23" s="5">
        <f t="shared" si="28"/>
        <v>1.5384615384615385</v>
      </c>
      <c r="BH23" s="1">
        <v>1</v>
      </c>
      <c r="BI23" s="5">
        <f t="shared" si="29"/>
        <v>4.5454545454545459</v>
      </c>
      <c r="BJ23" s="1">
        <v>5</v>
      </c>
      <c r="BK23" s="5">
        <f t="shared" si="30"/>
        <v>14.285714285714285</v>
      </c>
      <c r="BL23" s="1">
        <v>0</v>
      </c>
      <c r="BM23" s="5">
        <f t="shared" si="31"/>
        <v>0</v>
      </c>
      <c r="BN23" s="14">
        <f t="shared" si="32"/>
        <v>204</v>
      </c>
      <c r="BO23" s="5">
        <f t="shared" si="33"/>
        <v>3.1471767972847884</v>
      </c>
    </row>
    <row r="24" spans="1:67" ht="31.5" x14ac:dyDescent="0.25">
      <c r="A24" s="1" t="s">
        <v>166</v>
      </c>
      <c r="B24" s="1">
        <v>1</v>
      </c>
      <c r="C24" s="5">
        <f t="shared" si="0"/>
        <v>1.1235955056179776</v>
      </c>
      <c r="D24" s="1">
        <v>1</v>
      </c>
      <c r="E24" s="5">
        <f t="shared" si="1"/>
        <v>2.0408163265306123</v>
      </c>
      <c r="F24" s="1">
        <v>8</v>
      </c>
      <c r="G24" s="5">
        <f t="shared" si="2"/>
        <v>4.9382716049382713</v>
      </c>
      <c r="H24" s="1">
        <v>0</v>
      </c>
      <c r="I24" s="5">
        <f t="shared" si="3"/>
        <v>0</v>
      </c>
      <c r="J24" s="1">
        <v>1</v>
      </c>
      <c r="K24" s="5">
        <f t="shared" si="4"/>
        <v>10</v>
      </c>
      <c r="L24" s="1">
        <v>6</v>
      </c>
      <c r="M24" s="5">
        <f t="shared" si="5"/>
        <v>5.6603773584905666</v>
      </c>
      <c r="N24" s="1">
        <v>0</v>
      </c>
      <c r="O24" s="5">
        <f t="shared" si="6"/>
        <v>0</v>
      </c>
      <c r="P24" s="1">
        <v>1</v>
      </c>
      <c r="Q24" s="5">
        <f t="shared" si="7"/>
        <v>7.1428571428571423</v>
      </c>
      <c r="R24" s="1">
        <v>0</v>
      </c>
      <c r="S24" s="5">
        <f t="shared" si="8"/>
        <v>0</v>
      </c>
      <c r="T24" s="1">
        <v>0</v>
      </c>
      <c r="U24" s="5">
        <f t="shared" si="9"/>
        <v>0</v>
      </c>
      <c r="V24" s="1">
        <v>1</v>
      </c>
      <c r="W24" s="5">
        <f t="shared" si="10"/>
        <v>2.083333333333333</v>
      </c>
      <c r="X24" s="1">
        <v>1</v>
      </c>
      <c r="Y24" s="5">
        <f t="shared" si="11"/>
        <v>3.225806451612903</v>
      </c>
      <c r="Z24" s="1">
        <v>145</v>
      </c>
      <c r="AA24" s="5">
        <f t="shared" si="12"/>
        <v>3.0391951372877801</v>
      </c>
      <c r="AB24" s="1">
        <v>2</v>
      </c>
      <c r="AC24" s="5">
        <f t="shared" si="13"/>
        <v>3.9215686274509802</v>
      </c>
      <c r="AD24" s="1">
        <v>5</v>
      </c>
      <c r="AE24" s="5">
        <f t="shared" si="14"/>
        <v>3.9682539682539679</v>
      </c>
      <c r="AF24" s="1">
        <v>1</v>
      </c>
      <c r="AG24" s="5">
        <f t="shared" si="15"/>
        <v>5.8823529411764701</v>
      </c>
      <c r="AH24" s="1">
        <v>0</v>
      </c>
      <c r="AI24" s="5">
        <f t="shared" si="16"/>
        <v>0</v>
      </c>
      <c r="AJ24" s="1">
        <v>4</v>
      </c>
      <c r="AK24" s="5">
        <f t="shared" si="17"/>
        <v>3.9215686274509802</v>
      </c>
      <c r="AL24" s="1">
        <v>8</v>
      </c>
      <c r="AM24" s="5">
        <f t="shared" si="18"/>
        <v>1.809954751131222</v>
      </c>
      <c r="AN24" s="1">
        <v>2</v>
      </c>
      <c r="AO24" s="5">
        <f t="shared" si="19"/>
        <v>14.285714285714285</v>
      </c>
      <c r="AP24" s="1">
        <v>1</v>
      </c>
      <c r="AQ24" s="5">
        <f t="shared" si="20"/>
        <v>4.5454545454545459</v>
      </c>
      <c r="AR24" s="1">
        <v>0</v>
      </c>
      <c r="AS24" s="5">
        <f t="shared" si="21"/>
        <v>0</v>
      </c>
      <c r="AT24" s="1">
        <v>2</v>
      </c>
      <c r="AU24" s="5">
        <f t="shared" si="22"/>
        <v>2.2727272727272729</v>
      </c>
      <c r="AV24" s="1">
        <v>0</v>
      </c>
      <c r="AW24" s="5">
        <f t="shared" si="23"/>
        <v>0</v>
      </c>
      <c r="AX24" s="1">
        <v>1</v>
      </c>
      <c r="AY24" s="5">
        <f t="shared" si="24"/>
        <v>2.5641025641025639</v>
      </c>
      <c r="AZ24" s="1">
        <v>0</v>
      </c>
      <c r="BA24" s="5">
        <f t="shared" si="25"/>
        <v>0</v>
      </c>
      <c r="BB24" s="1">
        <v>0</v>
      </c>
      <c r="BC24" s="5">
        <f t="shared" si="26"/>
        <v>0</v>
      </c>
      <c r="BD24" s="1">
        <v>3</v>
      </c>
      <c r="BE24" s="5">
        <f t="shared" si="27"/>
        <v>10</v>
      </c>
      <c r="BF24" s="1">
        <v>5</v>
      </c>
      <c r="BG24" s="5">
        <f t="shared" si="28"/>
        <v>7.6923076923076925</v>
      </c>
      <c r="BH24" s="1">
        <v>1</v>
      </c>
      <c r="BI24" s="5">
        <f t="shared" si="29"/>
        <v>4.5454545454545459</v>
      </c>
      <c r="BJ24" s="1">
        <v>3</v>
      </c>
      <c r="BK24" s="5">
        <f t="shared" si="30"/>
        <v>8.5714285714285712</v>
      </c>
      <c r="BL24" s="1">
        <v>1</v>
      </c>
      <c r="BM24" s="5">
        <f t="shared" si="31"/>
        <v>3.0303030303030303</v>
      </c>
      <c r="BN24" s="14">
        <f t="shared" si="32"/>
        <v>204</v>
      </c>
      <c r="BO24" s="5">
        <f t="shared" si="33"/>
        <v>3.1471767972847884</v>
      </c>
    </row>
    <row r="25" spans="1:67" ht="31.5" x14ac:dyDescent="0.25">
      <c r="A25" s="1" t="s">
        <v>167</v>
      </c>
      <c r="B25" s="1">
        <v>3</v>
      </c>
      <c r="C25" s="5">
        <f t="shared" si="0"/>
        <v>3.3707865168539324</v>
      </c>
      <c r="D25" s="1">
        <v>1</v>
      </c>
      <c r="E25" s="5">
        <f t="shared" si="1"/>
        <v>2.0408163265306123</v>
      </c>
      <c r="F25" s="1">
        <v>1</v>
      </c>
      <c r="G25" s="5">
        <f t="shared" si="2"/>
        <v>0.61728395061728392</v>
      </c>
      <c r="H25" s="1">
        <v>0</v>
      </c>
      <c r="I25" s="5">
        <f t="shared" si="3"/>
        <v>0</v>
      </c>
      <c r="J25" s="1">
        <v>1</v>
      </c>
      <c r="K25" s="5">
        <f t="shared" si="4"/>
        <v>10</v>
      </c>
      <c r="L25" s="1">
        <v>4</v>
      </c>
      <c r="M25" s="5">
        <f t="shared" si="5"/>
        <v>3.7735849056603774</v>
      </c>
      <c r="N25" s="1">
        <v>1</v>
      </c>
      <c r="O25" s="5">
        <f t="shared" si="6"/>
        <v>25</v>
      </c>
      <c r="P25" s="1">
        <v>0</v>
      </c>
      <c r="Q25" s="5">
        <f t="shared" si="7"/>
        <v>0</v>
      </c>
      <c r="R25" s="1">
        <v>2</v>
      </c>
      <c r="S25" s="5">
        <f t="shared" si="8"/>
        <v>20</v>
      </c>
      <c r="T25" s="1">
        <v>0</v>
      </c>
      <c r="U25" s="5">
        <f t="shared" si="9"/>
        <v>0</v>
      </c>
      <c r="V25" s="1">
        <v>0</v>
      </c>
      <c r="W25" s="5">
        <f t="shared" si="10"/>
        <v>0</v>
      </c>
      <c r="X25" s="1">
        <v>1</v>
      </c>
      <c r="Y25" s="5">
        <f t="shared" si="11"/>
        <v>3.225806451612903</v>
      </c>
      <c r="Z25" s="1">
        <v>154</v>
      </c>
      <c r="AA25" s="5">
        <f t="shared" si="12"/>
        <v>3.2278348354642632</v>
      </c>
      <c r="AB25" s="1">
        <v>1</v>
      </c>
      <c r="AC25" s="5">
        <f t="shared" si="13"/>
        <v>1.9607843137254901</v>
      </c>
      <c r="AD25" s="1">
        <v>4</v>
      </c>
      <c r="AE25" s="5">
        <f t="shared" si="14"/>
        <v>3.1746031746031744</v>
      </c>
      <c r="AF25" s="1">
        <v>0</v>
      </c>
      <c r="AG25" s="5">
        <f t="shared" si="15"/>
        <v>0</v>
      </c>
      <c r="AH25" s="1">
        <v>0</v>
      </c>
      <c r="AI25" s="5">
        <f t="shared" si="16"/>
        <v>0</v>
      </c>
      <c r="AJ25" s="1">
        <v>3</v>
      </c>
      <c r="AK25" s="5">
        <f t="shared" si="17"/>
        <v>2.9411764705882351</v>
      </c>
      <c r="AL25" s="1">
        <v>20</v>
      </c>
      <c r="AM25" s="5">
        <f t="shared" si="18"/>
        <v>4.5248868778280542</v>
      </c>
      <c r="AN25" s="1">
        <v>1</v>
      </c>
      <c r="AO25" s="5">
        <f t="shared" si="19"/>
        <v>7.1428571428571423</v>
      </c>
      <c r="AP25" s="1">
        <v>2</v>
      </c>
      <c r="AQ25" s="5">
        <f t="shared" si="20"/>
        <v>9.0909090909090917</v>
      </c>
      <c r="AR25" s="1">
        <v>2</v>
      </c>
      <c r="AS25" s="5">
        <f t="shared" si="21"/>
        <v>4.7619047619047619</v>
      </c>
      <c r="AT25" s="1">
        <v>2</v>
      </c>
      <c r="AU25" s="5">
        <f t="shared" si="22"/>
        <v>2.2727272727272729</v>
      </c>
      <c r="AV25" s="1">
        <v>0</v>
      </c>
      <c r="AW25" s="5">
        <f t="shared" si="23"/>
        <v>0</v>
      </c>
      <c r="AX25" s="1">
        <v>1</v>
      </c>
      <c r="AY25" s="5">
        <f t="shared" si="24"/>
        <v>2.5641025641025639</v>
      </c>
      <c r="AZ25" s="1">
        <v>0</v>
      </c>
      <c r="BA25" s="5">
        <f t="shared" si="25"/>
        <v>0</v>
      </c>
      <c r="BB25" s="1">
        <v>1</v>
      </c>
      <c r="BC25" s="5">
        <f t="shared" si="26"/>
        <v>8.3333333333333321</v>
      </c>
      <c r="BD25" s="1">
        <v>0</v>
      </c>
      <c r="BE25" s="5">
        <f t="shared" si="27"/>
        <v>0</v>
      </c>
      <c r="BF25" s="1">
        <v>3</v>
      </c>
      <c r="BG25" s="5">
        <f t="shared" si="28"/>
        <v>4.6153846153846159</v>
      </c>
      <c r="BH25" s="1">
        <v>0</v>
      </c>
      <c r="BI25" s="5">
        <f t="shared" si="29"/>
        <v>0</v>
      </c>
      <c r="BJ25" s="1">
        <v>0</v>
      </c>
      <c r="BK25" s="5">
        <f t="shared" si="30"/>
        <v>0</v>
      </c>
      <c r="BL25" s="1">
        <v>0</v>
      </c>
      <c r="BM25" s="5">
        <f t="shared" si="31"/>
        <v>0</v>
      </c>
      <c r="BN25" s="14">
        <f t="shared" si="32"/>
        <v>208</v>
      </c>
      <c r="BO25" s="5">
        <f t="shared" si="33"/>
        <v>3.2088861462511575</v>
      </c>
    </row>
    <row r="26" spans="1:67" ht="15.75" x14ac:dyDescent="0.25">
      <c r="A26" s="1" t="s">
        <v>168</v>
      </c>
      <c r="B26" s="1">
        <v>4</v>
      </c>
      <c r="C26" s="5">
        <f t="shared" si="0"/>
        <v>4.4943820224719104</v>
      </c>
      <c r="D26" s="1">
        <v>4</v>
      </c>
      <c r="E26" s="5">
        <f t="shared" si="1"/>
        <v>8.1632653061224492</v>
      </c>
      <c r="F26" s="1">
        <v>7</v>
      </c>
      <c r="G26" s="5">
        <f t="shared" si="2"/>
        <v>4.3209876543209873</v>
      </c>
      <c r="H26" s="1">
        <v>0</v>
      </c>
      <c r="I26" s="5">
        <f t="shared" si="3"/>
        <v>0</v>
      </c>
      <c r="J26" s="1">
        <v>1</v>
      </c>
      <c r="K26" s="5">
        <f t="shared" si="4"/>
        <v>10</v>
      </c>
      <c r="L26" s="1">
        <v>2</v>
      </c>
      <c r="M26" s="5">
        <f t="shared" si="5"/>
        <v>1.8867924528301887</v>
      </c>
      <c r="N26" s="1">
        <v>0</v>
      </c>
      <c r="O26" s="5">
        <f t="shared" si="6"/>
        <v>0</v>
      </c>
      <c r="P26" s="1">
        <v>0</v>
      </c>
      <c r="Q26" s="5">
        <f t="shared" si="7"/>
        <v>0</v>
      </c>
      <c r="R26" s="1">
        <v>0</v>
      </c>
      <c r="S26" s="5">
        <f t="shared" si="8"/>
        <v>0</v>
      </c>
      <c r="T26" s="1">
        <v>1</v>
      </c>
      <c r="U26" s="5">
        <f t="shared" si="9"/>
        <v>20</v>
      </c>
      <c r="V26" s="1">
        <v>1</v>
      </c>
      <c r="W26" s="5">
        <f t="shared" si="10"/>
        <v>2.083333333333333</v>
      </c>
      <c r="X26" s="1">
        <v>0</v>
      </c>
      <c r="Y26" s="5">
        <f t="shared" si="11"/>
        <v>0</v>
      </c>
      <c r="Z26" s="1">
        <v>177</v>
      </c>
      <c r="AA26" s="5">
        <f t="shared" si="12"/>
        <v>3.7099140641374975</v>
      </c>
      <c r="AB26" s="1">
        <v>1</v>
      </c>
      <c r="AC26" s="5">
        <f t="shared" si="13"/>
        <v>1.9607843137254901</v>
      </c>
      <c r="AD26" s="1">
        <v>2</v>
      </c>
      <c r="AE26" s="5">
        <f t="shared" si="14"/>
        <v>1.5873015873015872</v>
      </c>
      <c r="AF26" s="1">
        <v>1</v>
      </c>
      <c r="AG26" s="5">
        <f t="shared" si="15"/>
        <v>5.8823529411764701</v>
      </c>
      <c r="AH26" s="1">
        <v>1</v>
      </c>
      <c r="AI26" s="5">
        <f t="shared" si="16"/>
        <v>16.666666666666664</v>
      </c>
      <c r="AJ26" s="1">
        <v>2</v>
      </c>
      <c r="AK26" s="5">
        <f t="shared" si="17"/>
        <v>1.9607843137254901</v>
      </c>
      <c r="AL26" s="1">
        <v>10</v>
      </c>
      <c r="AM26" s="5">
        <f t="shared" si="18"/>
        <v>2.2624434389140271</v>
      </c>
      <c r="AN26" s="1">
        <v>0</v>
      </c>
      <c r="AO26" s="5">
        <f t="shared" si="19"/>
        <v>0</v>
      </c>
      <c r="AP26" s="1">
        <v>1</v>
      </c>
      <c r="AQ26" s="5">
        <f t="shared" si="20"/>
        <v>4.5454545454545459</v>
      </c>
      <c r="AR26" s="1">
        <v>1</v>
      </c>
      <c r="AS26" s="5">
        <f t="shared" si="21"/>
        <v>2.3809523809523809</v>
      </c>
      <c r="AT26" s="1">
        <v>1</v>
      </c>
      <c r="AU26" s="5">
        <f t="shared" si="22"/>
        <v>1.1363636363636365</v>
      </c>
      <c r="AV26" s="1">
        <v>3</v>
      </c>
      <c r="AW26" s="5">
        <f t="shared" si="23"/>
        <v>14.285714285714285</v>
      </c>
      <c r="AX26" s="1">
        <v>1</v>
      </c>
      <c r="AY26" s="5">
        <f t="shared" si="24"/>
        <v>2.5641025641025639</v>
      </c>
      <c r="AZ26" s="1">
        <v>3</v>
      </c>
      <c r="BA26" s="5">
        <f t="shared" si="25"/>
        <v>30</v>
      </c>
      <c r="BB26" s="1">
        <v>1</v>
      </c>
      <c r="BC26" s="5">
        <f t="shared" si="26"/>
        <v>8.3333333333333321</v>
      </c>
      <c r="BD26" s="1">
        <v>0</v>
      </c>
      <c r="BE26" s="5">
        <f t="shared" si="27"/>
        <v>0</v>
      </c>
      <c r="BF26" s="1">
        <v>2</v>
      </c>
      <c r="BG26" s="5">
        <f t="shared" si="28"/>
        <v>3.0769230769230771</v>
      </c>
      <c r="BH26" s="1">
        <v>0</v>
      </c>
      <c r="BI26" s="5">
        <f t="shared" si="29"/>
        <v>0</v>
      </c>
      <c r="BJ26" s="1">
        <v>2</v>
      </c>
      <c r="BK26" s="5">
        <f t="shared" si="30"/>
        <v>5.7142857142857144</v>
      </c>
      <c r="BL26" s="1">
        <v>0</v>
      </c>
      <c r="BM26" s="5">
        <f t="shared" si="31"/>
        <v>0</v>
      </c>
      <c r="BN26" s="14">
        <f t="shared" si="32"/>
        <v>229</v>
      </c>
      <c r="BO26" s="5">
        <f t="shared" si="33"/>
        <v>3.5328602283245916</v>
      </c>
    </row>
    <row r="27" spans="1:67" ht="15.75" x14ac:dyDescent="0.25">
      <c r="A27" s="1" t="s">
        <v>169</v>
      </c>
      <c r="B27" s="1">
        <v>7</v>
      </c>
      <c r="C27" s="5">
        <f t="shared" si="0"/>
        <v>7.8651685393258424</v>
      </c>
      <c r="D27" s="1">
        <v>3</v>
      </c>
      <c r="E27" s="5">
        <f t="shared" si="1"/>
        <v>6.1224489795918364</v>
      </c>
      <c r="F27" s="1">
        <v>4</v>
      </c>
      <c r="G27" s="5">
        <f t="shared" si="2"/>
        <v>2.4691358024691357</v>
      </c>
      <c r="H27" s="1">
        <v>0</v>
      </c>
      <c r="I27" s="5">
        <f t="shared" si="3"/>
        <v>0</v>
      </c>
      <c r="J27" s="1">
        <v>1</v>
      </c>
      <c r="K27" s="5">
        <f t="shared" si="4"/>
        <v>10</v>
      </c>
      <c r="L27" s="1">
        <v>6</v>
      </c>
      <c r="M27" s="5">
        <f t="shared" si="5"/>
        <v>5.6603773584905666</v>
      </c>
      <c r="N27" s="1">
        <v>0</v>
      </c>
      <c r="O27" s="5">
        <f t="shared" si="6"/>
        <v>0</v>
      </c>
      <c r="P27" s="1">
        <v>0</v>
      </c>
      <c r="Q27" s="5">
        <f t="shared" si="7"/>
        <v>0</v>
      </c>
      <c r="R27" s="1">
        <v>0</v>
      </c>
      <c r="S27" s="5">
        <f t="shared" si="8"/>
        <v>0</v>
      </c>
      <c r="T27" s="1">
        <v>0</v>
      </c>
      <c r="U27" s="5">
        <f t="shared" si="9"/>
        <v>0</v>
      </c>
      <c r="V27" s="1">
        <v>2</v>
      </c>
      <c r="W27" s="5">
        <f t="shared" si="10"/>
        <v>4.1666666666666661</v>
      </c>
      <c r="X27" s="1">
        <v>3</v>
      </c>
      <c r="Y27" s="5">
        <f t="shared" si="11"/>
        <v>9.67741935483871</v>
      </c>
      <c r="Z27" s="1">
        <v>147</v>
      </c>
      <c r="AA27" s="5">
        <f t="shared" si="12"/>
        <v>3.0811150702158874</v>
      </c>
      <c r="AB27" s="1">
        <v>3</v>
      </c>
      <c r="AC27" s="5">
        <f t="shared" si="13"/>
        <v>5.8823529411764701</v>
      </c>
      <c r="AD27" s="1">
        <v>9</v>
      </c>
      <c r="AE27" s="5">
        <f t="shared" si="14"/>
        <v>7.1428571428571423</v>
      </c>
      <c r="AF27" s="1">
        <v>1</v>
      </c>
      <c r="AG27" s="5">
        <f t="shared" si="15"/>
        <v>5.8823529411764701</v>
      </c>
      <c r="AH27" s="1">
        <v>0</v>
      </c>
      <c r="AI27" s="5">
        <f t="shared" si="16"/>
        <v>0</v>
      </c>
      <c r="AJ27" s="1">
        <v>2</v>
      </c>
      <c r="AK27" s="5">
        <f t="shared" si="17"/>
        <v>1.9607843137254901</v>
      </c>
      <c r="AL27" s="1">
        <v>19</v>
      </c>
      <c r="AM27" s="5">
        <f t="shared" si="18"/>
        <v>4.2986425339366514</v>
      </c>
      <c r="AN27" s="1">
        <v>0</v>
      </c>
      <c r="AO27" s="5">
        <f t="shared" si="19"/>
        <v>0</v>
      </c>
      <c r="AP27" s="1">
        <v>1</v>
      </c>
      <c r="AQ27" s="5">
        <f t="shared" si="20"/>
        <v>4.5454545454545459</v>
      </c>
      <c r="AR27" s="1">
        <v>3</v>
      </c>
      <c r="AS27" s="5">
        <f t="shared" si="21"/>
        <v>7.1428571428571423</v>
      </c>
      <c r="AT27" s="1">
        <v>2</v>
      </c>
      <c r="AU27" s="5">
        <f t="shared" si="22"/>
        <v>2.2727272727272729</v>
      </c>
      <c r="AV27" s="1">
        <v>1</v>
      </c>
      <c r="AW27" s="5">
        <f t="shared" si="23"/>
        <v>4.7619047619047619</v>
      </c>
      <c r="AX27" s="1">
        <v>0</v>
      </c>
      <c r="AY27" s="5">
        <f t="shared" si="24"/>
        <v>0</v>
      </c>
      <c r="AZ27" s="1">
        <v>0</v>
      </c>
      <c r="BA27" s="5">
        <f t="shared" si="25"/>
        <v>0</v>
      </c>
      <c r="BB27" s="1">
        <v>1</v>
      </c>
      <c r="BC27" s="5">
        <f t="shared" si="26"/>
        <v>8.3333333333333321</v>
      </c>
      <c r="BD27" s="1">
        <v>1</v>
      </c>
      <c r="BE27" s="5">
        <f t="shared" si="27"/>
        <v>3.3333333333333335</v>
      </c>
      <c r="BF27" s="1">
        <v>4</v>
      </c>
      <c r="BG27" s="5">
        <f t="shared" si="28"/>
        <v>6.1538461538461542</v>
      </c>
      <c r="BH27" s="1">
        <v>0</v>
      </c>
      <c r="BI27" s="5">
        <f t="shared" si="29"/>
        <v>0</v>
      </c>
      <c r="BJ27" s="1">
        <v>3</v>
      </c>
      <c r="BK27" s="5">
        <f t="shared" si="30"/>
        <v>8.5714285714285712</v>
      </c>
      <c r="BL27" s="1">
        <v>0</v>
      </c>
      <c r="BM27" s="5">
        <f t="shared" si="31"/>
        <v>0</v>
      </c>
      <c r="BN27" s="14">
        <f t="shared" si="32"/>
        <v>223</v>
      </c>
      <c r="BO27" s="5">
        <f t="shared" si="33"/>
        <v>3.4402962048750387</v>
      </c>
    </row>
    <row r="28" spans="1:67" ht="15.75" x14ac:dyDescent="0.25">
      <c r="A28" s="14" t="s">
        <v>9</v>
      </c>
      <c r="B28" s="14">
        <f>SUM(B4:B27)</f>
        <v>89</v>
      </c>
      <c r="C28" s="5">
        <f t="shared" si="0"/>
        <v>100</v>
      </c>
      <c r="D28" s="14">
        <f t="shared" ref="D28:BN28" si="34">SUM(D4:D27)</f>
        <v>49</v>
      </c>
      <c r="E28" s="5">
        <f t="shared" si="1"/>
        <v>100</v>
      </c>
      <c r="F28" s="14">
        <f>SUM(F4:F27)</f>
        <v>162</v>
      </c>
      <c r="G28" s="5">
        <f t="shared" si="2"/>
        <v>100</v>
      </c>
      <c r="H28" s="14">
        <f t="shared" si="34"/>
        <v>6</v>
      </c>
      <c r="I28" s="5">
        <f t="shared" si="3"/>
        <v>100</v>
      </c>
      <c r="J28" s="14">
        <f t="shared" si="34"/>
        <v>10</v>
      </c>
      <c r="K28" s="5">
        <f t="shared" si="4"/>
        <v>100</v>
      </c>
      <c r="L28" s="14">
        <f t="shared" si="34"/>
        <v>106</v>
      </c>
      <c r="M28" s="5">
        <f t="shared" si="5"/>
        <v>100</v>
      </c>
      <c r="N28" s="14">
        <f t="shared" si="34"/>
        <v>4</v>
      </c>
      <c r="O28" s="5">
        <f t="shared" si="6"/>
        <v>100</v>
      </c>
      <c r="P28" s="14">
        <f t="shared" si="34"/>
        <v>14</v>
      </c>
      <c r="Q28" s="5">
        <f t="shared" si="7"/>
        <v>100</v>
      </c>
      <c r="R28" s="14">
        <f t="shared" si="34"/>
        <v>10</v>
      </c>
      <c r="S28" s="5">
        <f t="shared" si="8"/>
        <v>100</v>
      </c>
      <c r="T28" s="14">
        <f t="shared" si="34"/>
        <v>5</v>
      </c>
      <c r="U28" s="5">
        <f t="shared" si="9"/>
        <v>100</v>
      </c>
      <c r="V28" s="14">
        <f t="shared" si="34"/>
        <v>48</v>
      </c>
      <c r="W28" s="5">
        <f t="shared" si="10"/>
        <v>100</v>
      </c>
      <c r="X28" s="14">
        <f t="shared" si="34"/>
        <v>31</v>
      </c>
      <c r="Y28" s="5">
        <f t="shared" si="11"/>
        <v>100</v>
      </c>
      <c r="Z28" s="14">
        <f t="shared" si="34"/>
        <v>4771</v>
      </c>
      <c r="AA28" s="5">
        <f t="shared" si="12"/>
        <v>100</v>
      </c>
      <c r="AB28" s="14">
        <f t="shared" si="34"/>
        <v>51</v>
      </c>
      <c r="AC28" s="5">
        <f t="shared" si="13"/>
        <v>100</v>
      </c>
      <c r="AD28" s="14">
        <f t="shared" si="34"/>
        <v>126</v>
      </c>
      <c r="AE28" s="5">
        <f t="shared" si="14"/>
        <v>100</v>
      </c>
      <c r="AF28" s="14">
        <f t="shared" si="34"/>
        <v>17</v>
      </c>
      <c r="AG28" s="5">
        <f t="shared" si="15"/>
        <v>100</v>
      </c>
      <c r="AH28" s="14">
        <f t="shared" si="34"/>
        <v>6</v>
      </c>
      <c r="AI28" s="5">
        <f t="shared" si="16"/>
        <v>100</v>
      </c>
      <c r="AJ28" s="14">
        <f t="shared" si="34"/>
        <v>102</v>
      </c>
      <c r="AK28" s="5">
        <f t="shared" si="17"/>
        <v>100</v>
      </c>
      <c r="AL28" s="14">
        <f t="shared" si="34"/>
        <v>442</v>
      </c>
      <c r="AM28" s="5">
        <f t="shared" si="18"/>
        <v>100</v>
      </c>
      <c r="AN28" s="14">
        <f t="shared" si="34"/>
        <v>14</v>
      </c>
      <c r="AO28" s="5">
        <f t="shared" si="19"/>
        <v>100</v>
      </c>
      <c r="AP28" s="14">
        <f t="shared" si="34"/>
        <v>22</v>
      </c>
      <c r="AQ28" s="5">
        <f t="shared" si="20"/>
        <v>100</v>
      </c>
      <c r="AR28" s="14">
        <f t="shared" si="34"/>
        <v>42</v>
      </c>
      <c r="AS28" s="5">
        <f t="shared" si="21"/>
        <v>100</v>
      </c>
      <c r="AT28" s="14">
        <f t="shared" si="34"/>
        <v>88</v>
      </c>
      <c r="AU28" s="5">
        <f t="shared" si="22"/>
        <v>100</v>
      </c>
      <c r="AV28" s="14">
        <f t="shared" si="34"/>
        <v>21</v>
      </c>
      <c r="AW28" s="5">
        <f t="shared" si="23"/>
        <v>100</v>
      </c>
      <c r="AX28" s="14">
        <f t="shared" si="34"/>
        <v>39</v>
      </c>
      <c r="AY28" s="5">
        <f t="shared" si="24"/>
        <v>100</v>
      </c>
      <c r="AZ28" s="14">
        <f t="shared" si="34"/>
        <v>10</v>
      </c>
      <c r="BA28" s="5">
        <f t="shared" si="25"/>
        <v>100</v>
      </c>
      <c r="BB28" s="14">
        <f t="shared" si="34"/>
        <v>12</v>
      </c>
      <c r="BC28" s="5">
        <f t="shared" si="26"/>
        <v>100</v>
      </c>
      <c r="BD28" s="14">
        <f t="shared" si="34"/>
        <v>30</v>
      </c>
      <c r="BE28" s="5">
        <f t="shared" si="27"/>
        <v>100</v>
      </c>
      <c r="BF28" s="14">
        <f t="shared" si="34"/>
        <v>65</v>
      </c>
      <c r="BG28" s="5">
        <f t="shared" si="28"/>
        <v>100</v>
      </c>
      <c r="BH28" s="14">
        <f t="shared" si="34"/>
        <v>22</v>
      </c>
      <c r="BI28" s="5">
        <f t="shared" si="29"/>
        <v>100</v>
      </c>
      <c r="BJ28" s="14">
        <f t="shared" si="34"/>
        <v>35</v>
      </c>
      <c r="BK28" s="5">
        <f t="shared" si="30"/>
        <v>100</v>
      </c>
      <c r="BL28" s="14">
        <f t="shared" si="34"/>
        <v>33</v>
      </c>
      <c r="BM28" s="5">
        <f t="shared" si="31"/>
        <v>100</v>
      </c>
      <c r="BN28" s="14">
        <f t="shared" si="34"/>
        <v>6482</v>
      </c>
      <c r="BO28" s="5">
        <f t="shared" si="33"/>
        <v>100</v>
      </c>
    </row>
    <row r="29" spans="1:67" ht="31.5" x14ac:dyDescent="0.25">
      <c r="A29" s="13" t="s">
        <v>16</v>
      </c>
      <c r="B29" s="14" t="s">
        <v>13</v>
      </c>
      <c r="C29" s="4" t="s">
        <v>14</v>
      </c>
      <c r="D29" s="14" t="s">
        <v>13</v>
      </c>
      <c r="E29" s="4" t="s">
        <v>14</v>
      </c>
      <c r="F29" s="14" t="s">
        <v>13</v>
      </c>
      <c r="G29" s="4" t="s">
        <v>14</v>
      </c>
      <c r="H29" s="14" t="s">
        <v>13</v>
      </c>
      <c r="I29" s="4" t="s">
        <v>14</v>
      </c>
      <c r="J29" s="14" t="s">
        <v>13</v>
      </c>
      <c r="K29" s="4" t="s">
        <v>14</v>
      </c>
      <c r="L29" s="14" t="s">
        <v>13</v>
      </c>
      <c r="M29" s="4" t="s">
        <v>14</v>
      </c>
      <c r="N29" s="14" t="s">
        <v>13</v>
      </c>
      <c r="O29" s="4" t="s">
        <v>14</v>
      </c>
      <c r="P29" s="14" t="s">
        <v>13</v>
      </c>
      <c r="Q29" s="4" t="s">
        <v>14</v>
      </c>
      <c r="R29" s="14" t="s">
        <v>13</v>
      </c>
      <c r="S29" s="4" t="s">
        <v>14</v>
      </c>
      <c r="T29" s="14" t="s">
        <v>13</v>
      </c>
      <c r="U29" s="4" t="s">
        <v>14</v>
      </c>
      <c r="V29" s="14" t="s">
        <v>13</v>
      </c>
      <c r="W29" s="4" t="s">
        <v>14</v>
      </c>
      <c r="X29" s="14" t="s">
        <v>13</v>
      </c>
      <c r="Y29" s="4" t="s">
        <v>14</v>
      </c>
      <c r="Z29" s="14" t="s">
        <v>13</v>
      </c>
      <c r="AA29" s="4" t="s">
        <v>14</v>
      </c>
      <c r="AB29" s="14" t="s">
        <v>13</v>
      </c>
      <c r="AC29" s="4" t="s">
        <v>14</v>
      </c>
      <c r="AD29" s="14" t="s">
        <v>13</v>
      </c>
      <c r="AE29" s="4" t="s">
        <v>14</v>
      </c>
      <c r="AF29" s="14" t="s">
        <v>13</v>
      </c>
      <c r="AG29" s="4" t="s">
        <v>14</v>
      </c>
      <c r="AH29" s="14" t="s">
        <v>13</v>
      </c>
      <c r="AI29" s="4" t="s">
        <v>14</v>
      </c>
      <c r="AJ29" s="14" t="s">
        <v>13</v>
      </c>
      <c r="AK29" s="4" t="s">
        <v>14</v>
      </c>
      <c r="AL29" s="14" t="s">
        <v>13</v>
      </c>
      <c r="AM29" s="4" t="s">
        <v>14</v>
      </c>
      <c r="AN29" s="14" t="s">
        <v>13</v>
      </c>
      <c r="AO29" s="4" t="s">
        <v>14</v>
      </c>
      <c r="AP29" s="14" t="s">
        <v>13</v>
      </c>
      <c r="AQ29" s="4" t="s">
        <v>14</v>
      </c>
      <c r="AR29" s="14" t="s">
        <v>13</v>
      </c>
      <c r="AS29" s="4" t="s">
        <v>14</v>
      </c>
      <c r="AT29" s="14" t="s">
        <v>13</v>
      </c>
      <c r="AU29" s="4" t="s">
        <v>14</v>
      </c>
      <c r="AV29" s="14" t="s">
        <v>13</v>
      </c>
      <c r="AW29" s="4" t="s">
        <v>14</v>
      </c>
      <c r="AX29" s="14" t="s">
        <v>13</v>
      </c>
      <c r="AY29" s="4" t="s">
        <v>14</v>
      </c>
      <c r="AZ29" s="14" t="s">
        <v>13</v>
      </c>
      <c r="BA29" s="4" t="s">
        <v>14</v>
      </c>
      <c r="BB29" s="14" t="s">
        <v>13</v>
      </c>
      <c r="BC29" s="4" t="s">
        <v>14</v>
      </c>
      <c r="BD29" s="14" t="s">
        <v>13</v>
      </c>
      <c r="BE29" s="4" t="s">
        <v>14</v>
      </c>
      <c r="BF29" s="14" t="s">
        <v>13</v>
      </c>
      <c r="BG29" s="4" t="s">
        <v>14</v>
      </c>
      <c r="BH29" s="14" t="s">
        <v>13</v>
      </c>
      <c r="BI29" s="4" t="s">
        <v>14</v>
      </c>
      <c r="BJ29" s="14" t="s">
        <v>13</v>
      </c>
      <c r="BK29" s="4" t="s">
        <v>14</v>
      </c>
      <c r="BL29" s="14" t="s">
        <v>13</v>
      </c>
      <c r="BM29" s="4" t="s">
        <v>14</v>
      </c>
      <c r="BN29" s="14" t="s">
        <v>13</v>
      </c>
      <c r="BO29" s="4" t="s">
        <v>14</v>
      </c>
    </row>
    <row r="30" spans="1:67" ht="15.75" x14ac:dyDescent="0.25">
      <c r="A30" s="14" t="s">
        <v>10</v>
      </c>
      <c r="B30" s="13">
        <f>B28-B31</f>
        <v>54</v>
      </c>
      <c r="C30" s="5">
        <f>B30/B32*100</f>
        <v>60.674157303370791</v>
      </c>
      <c r="D30" s="13">
        <f>D28-D31</f>
        <v>29</v>
      </c>
      <c r="E30" s="5">
        <f>D30/D32*100</f>
        <v>59.183673469387756</v>
      </c>
      <c r="F30" s="13">
        <f>F28-F31</f>
        <v>89</v>
      </c>
      <c r="G30" s="5">
        <f>F30/F32*100</f>
        <v>54.938271604938272</v>
      </c>
      <c r="H30" s="13">
        <f>H28-H31</f>
        <v>5</v>
      </c>
      <c r="I30" s="5">
        <f>H30/H32*100</f>
        <v>83.333333333333343</v>
      </c>
      <c r="J30" s="13">
        <f>J28-J31</f>
        <v>7</v>
      </c>
      <c r="K30" s="5">
        <f>J30/J32*100</f>
        <v>70</v>
      </c>
      <c r="L30" s="13">
        <f>L28-L31</f>
        <v>61</v>
      </c>
      <c r="M30" s="5">
        <f>L30/L32*100</f>
        <v>57.547169811320757</v>
      </c>
      <c r="N30" s="13">
        <v>4</v>
      </c>
      <c r="O30" s="27">
        <v>100</v>
      </c>
      <c r="P30" s="13">
        <f>P28-P31</f>
        <v>9</v>
      </c>
      <c r="Q30" s="5">
        <f>P30/P32*100</f>
        <v>64.285714285714292</v>
      </c>
      <c r="R30" s="13">
        <f>R28-R31</f>
        <v>9</v>
      </c>
      <c r="S30" s="5">
        <f>R30/R32*100</f>
        <v>90</v>
      </c>
      <c r="T30" s="13">
        <f>T28-T31</f>
        <v>2</v>
      </c>
      <c r="U30" s="5">
        <f>T30/T32*100</f>
        <v>40</v>
      </c>
      <c r="V30" s="13">
        <f t="shared" ref="V30" si="35">V28-V31</f>
        <v>32</v>
      </c>
      <c r="W30" s="5">
        <f t="shared" ref="W30" si="36">V30/V32*100</f>
        <v>66.666666666666657</v>
      </c>
      <c r="X30" s="13">
        <f t="shared" ref="X30" si="37">X28-X31</f>
        <v>25</v>
      </c>
      <c r="Y30" s="5">
        <f t="shared" ref="Y30" si="38">X30/X32*100</f>
        <v>80.645161290322577</v>
      </c>
      <c r="Z30" s="13">
        <f t="shared" ref="Z30" si="39">Z28-Z31</f>
        <v>2767</v>
      </c>
      <c r="AA30" s="5">
        <f t="shared" ref="AA30" si="40">Z30/Z32*100</f>
        <v>57.996227206036465</v>
      </c>
      <c r="AB30" s="13">
        <f t="shared" ref="AB30" si="41">AB28-AB31</f>
        <v>29</v>
      </c>
      <c r="AC30" s="5">
        <f t="shared" ref="AC30" si="42">AB30/AB32*100</f>
        <v>56.862745098039213</v>
      </c>
      <c r="AD30" s="13">
        <f t="shared" ref="AD30" si="43">AD28-AD31</f>
        <v>90</v>
      </c>
      <c r="AE30" s="5">
        <f t="shared" ref="AE30" si="44">AD30/AD32*100</f>
        <v>71.428571428571431</v>
      </c>
      <c r="AF30" s="13">
        <f t="shared" ref="AF30" si="45">AF28-AF31</f>
        <v>9</v>
      </c>
      <c r="AG30" s="5">
        <f t="shared" ref="AG30" si="46">AF30/AF32*100</f>
        <v>52.941176470588239</v>
      </c>
      <c r="AH30" s="13">
        <f t="shared" ref="AH30" si="47">AH28-AH31</f>
        <v>5</v>
      </c>
      <c r="AI30" s="5">
        <f t="shared" ref="AI30" si="48">AH30/AH32*100</f>
        <v>83.333333333333343</v>
      </c>
      <c r="AJ30" s="13">
        <f t="shared" ref="AJ30" si="49">AJ28-AJ31</f>
        <v>49</v>
      </c>
      <c r="AK30" s="5">
        <f t="shared" ref="AK30" si="50">AJ30/AJ32*100</f>
        <v>48.03921568627451</v>
      </c>
      <c r="AL30" s="13">
        <f t="shared" ref="AL30:AN30" si="51">AL28-AL31</f>
        <v>384</v>
      </c>
      <c r="AM30" s="5">
        <f t="shared" ref="AM30" si="52">AL30/AL32*100</f>
        <v>86.877828054298647</v>
      </c>
      <c r="AN30" s="13">
        <f t="shared" si="51"/>
        <v>11</v>
      </c>
      <c r="AO30" s="14">
        <v>0</v>
      </c>
      <c r="AP30" s="13">
        <f t="shared" ref="AP30" si="53">AP28-AP31</f>
        <v>11</v>
      </c>
      <c r="AQ30" s="5">
        <f t="shared" ref="AQ30" si="54">AP30/AP32*100</f>
        <v>50</v>
      </c>
      <c r="AR30" s="13">
        <f t="shared" ref="AR30" si="55">AR28-AR31</f>
        <v>16</v>
      </c>
      <c r="AS30" s="5">
        <f t="shared" ref="AS30" si="56">AR30/AR32*100</f>
        <v>38.095238095238095</v>
      </c>
      <c r="AT30" s="13">
        <f t="shared" ref="AT30" si="57">AT28-AT31</f>
        <v>49</v>
      </c>
      <c r="AU30" s="5">
        <f t="shared" ref="AU30" si="58">AT30/AT32*100</f>
        <v>55.68181818181818</v>
      </c>
      <c r="AV30" s="13">
        <f t="shared" ref="AV30" si="59">AV28-AV31</f>
        <v>11</v>
      </c>
      <c r="AW30" s="5">
        <f t="shared" ref="AW30" si="60">AV30/AV32*100</f>
        <v>52.380952380952387</v>
      </c>
      <c r="AX30" s="13">
        <f t="shared" ref="AX30" si="61">AX28-AX31</f>
        <v>31</v>
      </c>
      <c r="AY30" s="5">
        <f t="shared" ref="AY30" si="62">AX30/AX32*100</f>
        <v>79.487179487179489</v>
      </c>
      <c r="AZ30" s="13">
        <f t="shared" ref="AZ30" si="63">AZ28-AZ31</f>
        <v>6</v>
      </c>
      <c r="BA30" s="5">
        <f t="shared" ref="BA30" si="64">AZ30/AZ32*100</f>
        <v>60</v>
      </c>
      <c r="BB30" s="13">
        <f t="shared" ref="BB30" si="65">BB28-BB31</f>
        <v>4</v>
      </c>
      <c r="BC30" s="5">
        <f t="shared" ref="BC30" si="66">BB30/BB32*100</f>
        <v>33.333333333333329</v>
      </c>
      <c r="BD30" s="13">
        <f t="shared" ref="BD30" si="67">BD28-BD31</f>
        <v>22</v>
      </c>
      <c r="BE30" s="5">
        <f t="shared" ref="BE30" si="68">BD30/BD32*100</f>
        <v>73.333333333333329</v>
      </c>
      <c r="BF30" s="13">
        <f t="shared" ref="BF30" si="69">BF28-BF31</f>
        <v>51</v>
      </c>
      <c r="BG30" s="5">
        <f t="shared" ref="BG30" si="70">BF30/BF32*100</f>
        <v>78.461538461538467</v>
      </c>
      <c r="BH30" s="13">
        <f t="shared" ref="BH30" si="71">BH28-BH31</f>
        <v>9</v>
      </c>
      <c r="BI30" s="5">
        <f t="shared" ref="BI30" si="72">BH30/BH32*100</f>
        <v>40.909090909090914</v>
      </c>
      <c r="BJ30" s="13">
        <f t="shared" ref="BJ30" si="73">BJ28-BJ31</f>
        <v>26</v>
      </c>
      <c r="BK30" s="5">
        <f t="shared" ref="BK30" si="74">BJ30/BJ32*100</f>
        <v>74.285714285714292</v>
      </c>
      <c r="BL30" s="13">
        <f t="shared" ref="BL30" si="75">BL28-BL31</f>
        <v>8</v>
      </c>
      <c r="BM30" s="5">
        <f t="shared" ref="BM30" si="76">BL30/BL32*100</f>
        <v>24.242424242424242</v>
      </c>
      <c r="BN30" s="13">
        <f>BN28-BN31</f>
        <v>3914</v>
      </c>
      <c r="BO30" s="5">
        <f>BN30/BN32*100</f>
        <v>60.382597963591486</v>
      </c>
    </row>
    <row r="31" spans="1:67" ht="15.75" x14ac:dyDescent="0.25">
      <c r="A31" s="14" t="s">
        <v>11</v>
      </c>
      <c r="B31" s="13">
        <f>19+16</f>
        <v>35</v>
      </c>
      <c r="C31" s="5">
        <f>B31/B32*100</f>
        <v>39.325842696629216</v>
      </c>
      <c r="D31" s="13">
        <v>20</v>
      </c>
      <c r="E31" s="5">
        <f>D31/D32*100</f>
        <v>40.816326530612244</v>
      </c>
      <c r="F31" s="13">
        <f>57+16</f>
        <v>73</v>
      </c>
      <c r="G31" s="5">
        <f>F31/F32*100</f>
        <v>45.061728395061728</v>
      </c>
      <c r="H31" s="13">
        <v>1</v>
      </c>
      <c r="I31" s="5">
        <f>H31/H32*100</f>
        <v>16.666666666666664</v>
      </c>
      <c r="J31" s="13">
        <v>3</v>
      </c>
      <c r="K31" s="5">
        <f>J31/J32*100</f>
        <v>30</v>
      </c>
      <c r="L31" s="13">
        <f>29+16</f>
        <v>45</v>
      </c>
      <c r="M31" s="5">
        <f>L31/L32*100</f>
        <v>42.452830188679243</v>
      </c>
      <c r="N31" s="13">
        <v>0</v>
      </c>
      <c r="O31" s="14">
        <v>0</v>
      </c>
      <c r="P31" s="13">
        <v>5</v>
      </c>
      <c r="Q31" s="5">
        <f>P31/P32*100</f>
        <v>35.714285714285715</v>
      </c>
      <c r="R31" s="13">
        <v>1</v>
      </c>
      <c r="S31" s="5">
        <f>R31/R32*100</f>
        <v>10</v>
      </c>
      <c r="T31" s="13">
        <v>3</v>
      </c>
      <c r="U31" s="5">
        <f>T31/T32*100</f>
        <v>60</v>
      </c>
      <c r="V31" s="13">
        <v>16</v>
      </c>
      <c r="W31" s="5">
        <f t="shared" ref="W31" si="77">V31/V32*100</f>
        <v>33.333333333333329</v>
      </c>
      <c r="X31" s="13">
        <v>6</v>
      </c>
      <c r="Y31" s="5">
        <f t="shared" ref="Y31" si="78">X31/X32*100</f>
        <v>19.35483870967742</v>
      </c>
      <c r="Z31" s="13">
        <f>1266+227+511</f>
        <v>2004</v>
      </c>
      <c r="AA31" s="5">
        <f t="shared" ref="AA31" si="79">Z31/Z32*100</f>
        <v>42.003772793963527</v>
      </c>
      <c r="AB31" s="13">
        <v>22</v>
      </c>
      <c r="AC31" s="5">
        <f t="shared" ref="AC31" si="80">AB31/AB32*100</f>
        <v>43.137254901960787</v>
      </c>
      <c r="AD31" s="13">
        <v>36</v>
      </c>
      <c r="AE31" s="5">
        <f t="shared" ref="AE31" si="81">AD31/AD32*100</f>
        <v>28.571428571428569</v>
      </c>
      <c r="AF31" s="13">
        <v>8</v>
      </c>
      <c r="AG31" s="5">
        <f t="shared" ref="AG31" si="82">AF31/AF32*100</f>
        <v>47.058823529411761</v>
      </c>
      <c r="AH31" s="13">
        <v>1</v>
      </c>
      <c r="AI31" s="5">
        <f t="shared" ref="AI31" si="83">AH31/AH32*100</f>
        <v>16.666666666666664</v>
      </c>
      <c r="AJ31" s="13">
        <v>53</v>
      </c>
      <c r="AK31" s="5">
        <f t="shared" ref="AK31" si="84">AJ31/AJ32*100</f>
        <v>51.960784313725497</v>
      </c>
      <c r="AL31" s="13">
        <v>58</v>
      </c>
      <c r="AM31" s="5">
        <f t="shared" ref="AM31" si="85">AL31/AL32*100</f>
        <v>13.122171945701359</v>
      </c>
      <c r="AN31" s="13">
        <v>3</v>
      </c>
      <c r="AO31" s="14">
        <v>0</v>
      </c>
      <c r="AP31" s="13">
        <v>11</v>
      </c>
      <c r="AQ31" s="5">
        <f t="shared" ref="AQ31" si="86">AP31/AP32*100</f>
        <v>50</v>
      </c>
      <c r="AR31" s="13">
        <v>26</v>
      </c>
      <c r="AS31" s="5">
        <f t="shared" ref="AS31" si="87">AR31/AR32*100</f>
        <v>61.904761904761905</v>
      </c>
      <c r="AT31" s="13">
        <v>39</v>
      </c>
      <c r="AU31" s="5">
        <f t="shared" ref="AU31" si="88">AT31/AT32*100</f>
        <v>44.31818181818182</v>
      </c>
      <c r="AV31" s="13">
        <v>10</v>
      </c>
      <c r="AW31" s="5">
        <f t="shared" ref="AW31" si="89">AV31/AV32*100</f>
        <v>47.619047619047613</v>
      </c>
      <c r="AX31" s="13">
        <v>8</v>
      </c>
      <c r="AY31" s="5">
        <f t="shared" ref="AY31" si="90">AX31/AX32*100</f>
        <v>20.512820512820511</v>
      </c>
      <c r="AZ31" s="13">
        <v>4</v>
      </c>
      <c r="BA31" s="5">
        <f t="shared" ref="BA31" si="91">AZ31/AZ32*100</f>
        <v>40</v>
      </c>
      <c r="BB31" s="13">
        <v>8</v>
      </c>
      <c r="BC31" s="5">
        <f t="shared" ref="BC31" si="92">BB31/BB32*100</f>
        <v>66.666666666666657</v>
      </c>
      <c r="BD31" s="13">
        <v>8</v>
      </c>
      <c r="BE31" s="5">
        <f t="shared" ref="BE31" si="93">BD31/BD32*100</f>
        <v>26.666666666666668</v>
      </c>
      <c r="BF31" s="13">
        <v>14</v>
      </c>
      <c r="BG31" s="5">
        <f t="shared" ref="BG31" si="94">BF31/BF32*100</f>
        <v>21.53846153846154</v>
      </c>
      <c r="BH31" s="13">
        <v>13</v>
      </c>
      <c r="BI31" s="5">
        <f t="shared" ref="BI31" si="95">BH31/BH32*100</f>
        <v>59.090909090909093</v>
      </c>
      <c r="BJ31" s="13">
        <v>9</v>
      </c>
      <c r="BK31" s="5">
        <f t="shared" ref="BK31" si="96">BJ31/BJ32*100</f>
        <v>25.714285714285712</v>
      </c>
      <c r="BL31" s="13">
        <v>25</v>
      </c>
      <c r="BM31" s="5">
        <f t="shared" ref="BM31" si="97">BL31/BL32*100</f>
        <v>75.757575757575751</v>
      </c>
      <c r="BN31" s="14">
        <f t="shared" ref="BN31" si="98">B31+D31+F31+H31+J31+L31+N31+P31+R31+T31+V31+X31+Z31+AB31+AD31+AF31+AH31+AJ31+AL31+AN31+AP31+AR31+AT31+AV31+AX31+AZ31+BB31+BD31+BF31+BH31+BJ31+BL31</f>
        <v>2568</v>
      </c>
      <c r="BO31" s="5">
        <f>BN31/BN32*100</f>
        <v>39.617402036408514</v>
      </c>
    </row>
    <row r="32" spans="1:67" ht="15.75" x14ac:dyDescent="0.25">
      <c r="A32" s="14" t="s">
        <v>9</v>
      </c>
      <c r="B32" s="13">
        <f t="shared" ref="B32:BO32" si="99">SUM(B30:B31)</f>
        <v>89</v>
      </c>
      <c r="C32" s="6">
        <f t="shared" si="99"/>
        <v>100</v>
      </c>
      <c r="D32" s="13">
        <f t="shared" si="99"/>
        <v>49</v>
      </c>
      <c r="E32" s="9">
        <f t="shared" si="99"/>
        <v>100</v>
      </c>
      <c r="F32" s="13">
        <f t="shared" si="99"/>
        <v>162</v>
      </c>
      <c r="G32" s="9">
        <f t="shared" si="99"/>
        <v>100</v>
      </c>
      <c r="H32" s="13">
        <f t="shared" si="99"/>
        <v>6</v>
      </c>
      <c r="I32" s="9">
        <f t="shared" si="99"/>
        <v>100</v>
      </c>
      <c r="J32" s="13">
        <f t="shared" si="99"/>
        <v>10</v>
      </c>
      <c r="K32" s="9">
        <f t="shared" si="99"/>
        <v>100</v>
      </c>
      <c r="L32" s="13">
        <f t="shared" si="99"/>
        <v>106</v>
      </c>
      <c r="M32" s="9">
        <f t="shared" si="99"/>
        <v>100</v>
      </c>
      <c r="N32" s="13">
        <v>4</v>
      </c>
      <c r="O32" s="27">
        <v>100</v>
      </c>
      <c r="P32" s="13">
        <f t="shared" si="99"/>
        <v>14</v>
      </c>
      <c r="Q32" s="9">
        <f t="shared" si="99"/>
        <v>100</v>
      </c>
      <c r="R32" s="13">
        <f t="shared" si="99"/>
        <v>10</v>
      </c>
      <c r="S32" s="9">
        <f t="shared" si="99"/>
        <v>100</v>
      </c>
      <c r="T32" s="13">
        <f t="shared" si="99"/>
        <v>5</v>
      </c>
      <c r="U32" s="9">
        <f t="shared" si="99"/>
        <v>100</v>
      </c>
      <c r="V32" s="13">
        <f t="shared" ref="V32:BM32" si="100">SUM(V30:V31)</f>
        <v>48</v>
      </c>
      <c r="W32" s="9">
        <f t="shared" si="100"/>
        <v>99.999999999999986</v>
      </c>
      <c r="X32" s="13">
        <f t="shared" si="100"/>
        <v>31</v>
      </c>
      <c r="Y32" s="9">
        <f t="shared" si="100"/>
        <v>100</v>
      </c>
      <c r="Z32" s="13">
        <f t="shared" si="100"/>
        <v>4771</v>
      </c>
      <c r="AA32" s="9">
        <f t="shared" si="100"/>
        <v>100</v>
      </c>
      <c r="AB32" s="13">
        <f t="shared" si="100"/>
        <v>51</v>
      </c>
      <c r="AC32" s="9">
        <f t="shared" si="100"/>
        <v>100</v>
      </c>
      <c r="AD32" s="13">
        <f t="shared" si="100"/>
        <v>126</v>
      </c>
      <c r="AE32" s="9">
        <f t="shared" si="100"/>
        <v>100</v>
      </c>
      <c r="AF32" s="13">
        <f t="shared" si="100"/>
        <v>17</v>
      </c>
      <c r="AG32" s="9">
        <f t="shared" si="100"/>
        <v>100</v>
      </c>
      <c r="AH32" s="13">
        <f t="shared" si="100"/>
        <v>6</v>
      </c>
      <c r="AI32" s="9">
        <f t="shared" si="100"/>
        <v>100</v>
      </c>
      <c r="AJ32" s="13">
        <f t="shared" si="100"/>
        <v>102</v>
      </c>
      <c r="AK32" s="9">
        <f t="shared" si="100"/>
        <v>100</v>
      </c>
      <c r="AL32" s="13">
        <f t="shared" si="100"/>
        <v>442</v>
      </c>
      <c r="AM32" s="9">
        <f t="shared" si="100"/>
        <v>100</v>
      </c>
      <c r="AN32" s="13">
        <f t="shared" ref="AN32" si="101">SUM(AN30:AN31)</f>
        <v>14</v>
      </c>
      <c r="AO32" s="14">
        <v>0</v>
      </c>
      <c r="AP32" s="13">
        <f t="shared" si="100"/>
        <v>22</v>
      </c>
      <c r="AQ32" s="9">
        <f t="shared" si="100"/>
        <v>100</v>
      </c>
      <c r="AR32" s="13">
        <f t="shared" si="100"/>
        <v>42</v>
      </c>
      <c r="AS32" s="9">
        <f t="shared" si="100"/>
        <v>100</v>
      </c>
      <c r="AT32" s="13">
        <f t="shared" si="100"/>
        <v>88</v>
      </c>
      <c r="AU32" s="9">
        <f t="shared" si="100"/>
        <v>100</v>
      </c>
      <c r="AV32" s="13">
        <f t="shared" si="100"/>
        <v>21</v>
      </c>
      <c r="AW32" s="9">
        <f t="shared" si="100"/>
        <v>100</v>
      </c>
      <c r="AX32" s="13">
        <f t="shared" si="100"/>
        <v>39</v>
      </c>
      <c r="AY32" s="9">
        <f t="shared" si="100"/>
        <v>100</v>
      </c>
      <c r="AZ32" s="13">
        <f t="shared" si="100"/>
        <v>10</v>
      </c>
      <c r="BA32" s="9">
        <f t="shared" si="100"/>
        <v>100</v>
      </c>
      <c r="BB32" s="13">
        <f t="shared" si="100"/>
        <v>12</v>
      </c>
      <c r="BC32" s="9">
        <f t="shared" si="100"/>
        <v>99.999999999999986</v>
      </c>
      <c r="BD32" s="13">
        <f t="shared" si="100"/>
        <v>30</v>
      </c>
      <c r="BE32" s="9">
        <f t="shared" si="100"/>
        <v>100</v>
      </c>
      <c r="BF32" s="13">
        <f t="shared" si="100"/>
        <v>65</v>
      </c>
      <c r="BG32" s="9">
        <f t="shared" si="100"/>
        <v>100</v>
      </c>
      <c r="BH32" s="13">
        <f t="shared" si="100"/>
        <v>22</v>
      </c>
      <c r="BI32" s="9">
        <f t="shared" si="100"/>
        <v>100</v>
      </c>
      <c r="BJ32" s="13">
        <f t="shared" si="100"/>
        <v>35</v>
      </c>
      <c r="BK32" s="9">
        <f t="shared" si="100"/>
        <v>100</v>
      </c>
      <c r="BL32" s="13">
        <f t="shared" si="100"/>
        <v>33</v>
      </c>
      <c r="BM32" s="9">
        <f t="shared" si="100"/>
        <v>100</v>
      </c>
      <c r="BN32" s="13">
        <f t="shared" si="99"/>
        <v>6482</v>
      </c>
      <c r="BO32" s="9">
        <f t="shared" si="99"/>
        <v>100</v>
      </c>
    </row>
    <row r="34" spans="1:1" x14ac:dyDescent="0.25">
      <c r="A34" s="29" t="s">
        <v>170</v>
      </c>
    </row>
    <row r="35" spans="1:1" x14ac:dyDescent="0.25">
      <c r="A35" s="29" t="s">
        <v>171</v>
      </c>
    </row>
    <row r="36" spans="1:1" x14ac:dyDescent="0.25">
      <c r="A36" s="30" t="s">
        <v>172</v>
      </c>
    </row>
    <row r="37" spans="1:1" x14ac:dyDescent="0.25">
      <c r="A37" s="31" t="s">
        <v>173</v>
      </c>
    </row>
  </sheetData>
  <sheetProtection algorithmName="SHA-512" hashValue="ycKE0Mp6IbUC9Uu7dXGvyb+nYnr5LHOY3WZ+s3GUvjLUvQRv/wL486XIv9Em7JowPwpoWkSLCIpKjrEheMziiA==" saltValue="7+KXbdibsNsvSOfG6t5OjA==" spinCount="100000" sheet="1" objects="1" scenarios="1"/>
  <mergeCells count="34">
    <mergeCell ref="BD2:BE2"/>
    <mergeCell ref="BF2:BG2"/>
    <mergeCell ref="BH2:BI2"/>
    <mergeCell ref="BJ2:BK2"/>
    <mergeCell ref="BL2:BM2"/>
    <mergeCell ref="AB2:AC2"/>
    <mergeCell ref="BB2:BC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A2:A3"/>
    <mergeCell ref="AD2:AE2"/>
    <mergeCell ref="A1:BO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511811024" right="0.511811024" top="0.78740157499999996" bottom="0.78740157499999996" header="0.31496062000000002" footer="0.31496062000000002"/>
  <pageSetup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A88D3-007B-45E9-BE47-6F2F17A12CAB}">
  <dimension ref="A1:AS37"/>
  <sheetViews>
    <sheetView zoomScale="60" zoomScaleNormal="60" zoomScaleSheetLayoutView="70" workbookViewId="0">
      <selection activeCell="E42" sqref="E42"/>
    </sheetView>
  </sheetViews>
  <sheetFormatPr defaultRowHeight="15" x14ac:dyDescent="0.25"/>
  <cols>
    <col min="1" max="1" width="20.5703125" customWidth="1"/>
    <col min="2" max="2" width="11.85546875" customWidth="1"/>
    <col min="3" max="23" width="12.85546875" customWidth="1"/>
    <col min="24" max="24" width="15.7109375" customWidth="1"/>
    <col min="25" max="28" width="12.85546875" customWidth="1"/>
    <col min="29" max="33" width="11.140625" customWidth="1"/>
    <col min="34" max="34" width="19.28515625" customWidth="1"/>
    <col min="35" max="35" width="11.140625" customWidth="1"/>
    <col min="36" max="36" width="15.42578125" customWidth="1"/>
    <col min="37" max="42" width="11.140625" customWidth="1"/>
    <col min="43" max="45" width="12.42578125" customWidth="1"/>
  </cols>
  <sheetData>
    <row r="1" spans="1:45" ht="17.25" customHeight="1" x14ac:dyDescent="0.25">
      <c r="A1" s="36" t="s">
        <v>92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</row>
    <row r="2" spans="1:45" ht="30.75" customHeight="1" x14ac:dyDescent="0.25">
      <c r="A2" s="32" t="s">
        <v>4</v>
      </c>
      <c r="B2" s="34">
        <v>1</v>
      </c>
      <c r="C2" s="35"/>
      <c r="D2" s="34">
        <v>2</v>
      </c>
      <c r="E2" s="35"/>
      <c r="F2" s="34">
        <v>3</v>
      </c>
      <c r="G2" s="35"/>
      <c r="H2" s="34">
        <v>4</v>
      </c>
      <c r="I2" s="35"/>
      <c r="J2" s="34">
        <v>5</v>
      </c>
      <c r="K2" s="35"/>
      <c r="L2" s="34">
        <v>6</v>
      </c>
      <c r="M2" s="35"/>
      <c r="N2" s="34">
        <v>7</v>
      </c>
      <c r="O2" s="35"/>
      <c r="P2" s="34">
        <v>8</v>
      </c>
      <c r="Q2" s="35"/>
      <c r="R2" s="34">
        <v>9</v>
      </c>
      <c r="S2" s="35"/>
      <c r="T2" s="34">
        <v>10</v>
      </c>
      <c r="U2" s="35"/>
      <c r="V2" s="34">
        <v>11</v>
      </c>
      <c r="W2" s="35"/>
      <c r="X2" s="34">
        <v>12</v>
      </c>
      <c r="Y2" s="35"/>
      <c r="Z2" s="34">
        <v>13</v>
      </c>
      <c r="AA2" s="35"/>
      <c r="AB2" s="34">
        <v>14</v>
      </c>
      <c r="AC2" s="35"/>
      <c r="AD2" s="34">
        <v>15</v>
      </c>
      <c r="AE2" s="35"/>
      <c r="AF2" s="34">
        <v>16</v>
      </c>
      <c r="AG2" s="35"/>
      <c r="AH2" s="34">
        <v>17</v>
      </c>
      <c r="AI2" s="35"/>
      <c r="AJ2" s="34">
        <v>18</v>
      </c>
      <c r="AK2" s="35"/>
      <c r="AL2" s="34">
        <v>19</v>
      </c>
      <c r="AM2" s="35"/>
      <c r="AN2" s="34">
        <v>20</v>
      </c>
      <c r="AO2" s="35"/>
      <c r="AP2" s="34">
        <v>21</v>
      </c>
      <c r="AQ2" s="35"/>
      <c r="AR2" s="32" t="s">
        <v>15</v>
      </c>
      <c r="AS2" s="32" t="s">
        <v>17</v>
      </c>
    </row>
    <row r="3" spans="1:45" s="18" customFormat="1" ht="47.25" x14ac:dyDescent="0.25">
      <c r="A3" s="33"/>
      <c r="B3" s="22" t="s">
        <v>71</v>
      </c>
      <c r="C3" s="15" t="s">
        <v>12</v>
      </c>
      <c r="D3" s="17" t="s">
        <v>72</v>
      </c>
      <c r="E3" s="15" t="s">
        <v>12</v>
      </c>
      <c r="F3" s="17" t="s">
        <v>73</v>
      </c>
      <c r="G3" s="15" t="s">
        <v>12</v>
      </c>
      <c r="H3" s="17" t="s">
        <v>74</v>
      </c>
      <c r="I3" s="15" t="s">
        <v>12</v>
      </c>
      <c r="J3" s="17" t="s">
        <v>75</v>
      </c>
      <c r="K3" s="16" t="s">
        <v>12</v>
      </c>
      <c r="L3" s="17" t="s">
        <v>76</v>
      </c>
      <c r="M3" s="16" t="s">
        <v>12</v>
      </c>
      <c r="N3" s="17" t="s">
        <v>77</v>
      </c>
      <c r="O3" s="16" t="s">
        <v>12</v>
      </c>
      <c r="P3" s="17" t="s">
        <v>78</v>
      </c>
      <c r="Q3" s="16" t="s">
        <v>12</v>
      </c>
      <c r="R3" s="17" t="s">
        <v>79</v>
      </c>
      <c r="S3" s="16" t="s">
        <v>12</v>
      </c>
      <c r="T3" s="17" t="s">
        <v>80</v>
      </c>
      <c r="U3" s="16" t="s">
        <v>12</v>
      </c>
      <c r="V3" s="17" t="s">
        <v>81</v>
      </c>
      <c r="W3" s="16" t="s">
        <v>12</v>
      </c>
      <c r="X3" s="17" t="s">
        <v>82</v>
      </c>
      <c r="Y3" s="16" t="s">
        <v>12</v>
      </c>
      <c r="Z3" s="17" t="s">
        <v>83</v>
      </c>
      <c r="AA3" s="16" t="s">
        <v>12</v>
      </c>
      <c r="AB3" s="17" t="s">
        <v>84</v>
      </c>
      <c r="AC3" s="16" t="s">
        <v>12</v>
      </c>
      <c r="AD3" s="17" t="s">
        <v>85</v>
      </c>
      <c r="AE3" s="16" t="s">
        <v>12</v>
      </c>
      <c r="AF3" s="17" t="s">
        <v>86</v>
      </c>
      <c r="AG3" s="16" t="s">
        <v>12</v>
      </c>
      <c r="AH3" s="17" t="s">
        <v>87</v>
      </c>
      <c r="AI3" s="16" t="s">
        <v>12</v>
      </c>
      <c r="AJ3" s="17" t="s">
        <v>88</v>
      </c>
      <c r="AK3" s="16" t="s">
        <v>12</v>
      </c>
      <c r="AL3" s="17" t="s">
        <v>89</v>
      </c>
      <c r="AM3" s="16" t="s">
        <v>12</v>
      </c>
      <c r="AN3" s="17" t="s">
        <v>90</v>
      </c>
      <c r="AO3" s="16" t="s">
        <v>12</v>
      </c>
      <c r="AP3" s="17" t="s">
        <v>91</v>
      </c>
      <c r="AQ3" s="16" t="s">
        <v>12</v>
      </c>
      <c r="AR3" s="33"/>
      <c r="AS3" s="33"/>
    </row>
    <row r="4" spans="1:45" ht="15.75" x14ac:dyDescent="0.25">
      <c r="A4" s="1" t="s">
        <v>0</v>
      </c>
      <c r="B4" s="3">
        <v>2</v>
      </c>
      <c r="C4" s="5">
        <f>B4/B$28*100</f>
        <v>3.0769230769230771</v>
      </c>
      <c r="D4" s="14">
        <v>3</v>
      </c>
      <c r="E4" s="5">
        <f>D4/D$28*100</f>
        <v>4.7619047619047619</v>
      </c>
      <c r="F4" s="14">
        <v>71</v>
      </c>
      <c r="G4" s="5">
        <f>F4/F$28*100</f>
        <v>3.3286451007969995</v>
      </c>
      <c r="H4" s="14">
        <v>12</v>
      </c>
      <c r="I4" s="5">
        <f>H4/H$28*100</f>
        <v>3.0612244897959182</v>
      </c>
      <c r="J4" s="14">
        <v>3</v>
      </c>
      <c r="K4" s="5">
        <f>J4/J$28*100</f>
        <v>4.0540540540540544</v>
      </c>
      <c r="L4" s="14">
        <v>0</v>
      </c>
      <c r="M4" s="5">
        <f>L4/L$28*100</f>
        <v>0</v>
      </c>
      <c r="N4" s="14">
        <v>2</v>
      </c>
      <c r="O4" s="5">
        <f>N4/N$28*100</f>
        <v>2.8571428571428572</v>
      </c>
      <c r="P4" s="14">
        <v>1</v>
      </c>
      <c r="Q4" s="5">
        <f>P4/P$28*100</f>
        <v>1.8518518518518516</v>
      </c>
      <c r="R4" s="14">
        <v>5</v>
      </c>
      <c r="S4" s="5">
        <f>R4/R$28*100</f>
        <v>5.9523809523809517</v>
      </c>
      <c r="T4" s="14">
        <v>2</v>
      </c>
      <c r="U4" s="5">
        <f>T4/T$28*100</f>
        <v>5.5555555555555554</v>
      </c>
      <c r="V4" s="14">
        <v>62</v>
      </c>
      <c r="W4" s="5">
        <f>V4/V$28*100</f>
        <v>3.5448827901658091</v>
      </c>
      <c r="X4" s="14">
        <v>1</v>
      </c>
      <c r="Y4" s="5">
        <f>X4/X$28*100</f>
        <v>2.9411764705882351</v>
      </c>
      <c r="Z4" s="14">
        <v>1</v>
      </c>
      <c r="AA4" s="5">
        <f>Z4/Z$28*100</f>
        <v>6.666666666666667</v>
      </c>
      <c r="AB4" s="14">
        <v>7</v>
      </c>
      <c r="AC4" s="5">
        <f>AB4/AB$28*100</f>
        <v>5.8823529411764701</v>
      </c>
      <c r="AD4" s="14">
        <v>277</v>
      </c>
      <c r="AE4" s="5">
        <f>AD4/AD$28*100</f>
        <v>3.2952652866999763</v>
      </c>
      <c r="AF4" s="14">
        <v>0</v>
      </c>
      <c r="AG4" s="5">
        <f>AF4/AF$28*100</f>
        <v>0</v>
      </c>
      <c r="AH4" s="14"/>
      <c r="AI4" s="5">
        <f>AH4/AH$28*100</f>
        <v>0</v>
      </c>
      <c r="AJ4" s="14"/>
      <c r="AK4" s="5">
        <f>AJ4/AJ$28*100</f>
        <v>0</v>
      </c>
      <c r="AL4" s="14">
        <v>0</v>
      </c>
      <c r="AM4" s="5">
        <f>AL4/AL$28*100</f>
        <v>0</v>
      </c>
      <c r="AN4" s="14">
        <v>0</v>
      </c>
      <c r="AO4" s="5">
        <f>AN4/AN$28*100</f>
        <v>0</v>
      </c>
      <c r="AP4" s="14">
        <v>6</v>
      </c>
      <c r="AQ4" s="5">
        <f>AP4/AP$28*100</f>
        <v>2.9702970297029703</v>
      </c>
      <c r="AR4" s="14">
        <f>SUM(B4,D4,F4,H4,J4,L4,N4,P4,R4,T4,V4,X4,Z4,AB4,AD4,AF4,AH4,AJ4,AL4,AN4:AP4)</f>
        <v>455</v>
      </c>
      <c r="AS4" s="5">
        <f>AR4/AR$28*100</f>
        <v>3.3040447316825206</v>
      </c>
    </row>
    <row r="5" spans="1:45" ht="15.75" x14ac:dyDescent="0.25">
      <c r="A5" s="1" t="s">
        <v>1</v>
      </c>
      <c r="B5" s="1">
        <v>4</v>
      </c>
      <c r="C5" s="5">
        <f t="shared" ref="C5:C28" si="0">B5/B$28*100</f>
        <v>6.1538461538461542</v>
      </c>
      <c r="D5" s="14">
        <v>0</v>
      </c>
      <c r="E5" s="5">
        <f t="shared" ref="E5:E28" si="1">D5/D$28*100</f>
        <v>0</v>
      </c>
      <c r="F5" s="14">
        <v>108</v>
      </c>
      <c r="G5" s="5">
        <f t="shared" ref="G5:G28" si="2">F5/F$28*100</f>
        <v>5.0632911392405067</v>
      </c>
      <c r="H5" s="14">
        <v>22</v>
      </c>
      <c r="I5" s="5">
        <f t="shared" ref="I5:I28" si="3">H5/H$28*100</f>
        <v>5.6122448979591839</v>
      </c>
      <c r="J5" s="14">
        <v>5</v>
      </c>
      <c r="K5" s="5">
        <f t="shared" ref="K5:K28" si="4">J5/J$28*100</f>
        <v>6.756756756756757</v>
      </c>
      <c r="L5" s="14">
        <v>0</v>
      </c>
      <c r="M5" s="5">
        <f t="shared" ref="M5:M28" si="5">L5/L$28*100</f>
        <v>0</v>
      </c>
      <c r="N5" s="14">
        <v>1</v>
      </c>
      <c r="O5" s="5">
        <f t="shared" ref="O5:O28" si="6">N5/N$28*100</f>
        <v>1.4285714285714286</v>
      </c>
      <c r="P5" s="14">
        <v>0</v>
      </c>
      <c r="Q5" s="5">
        <f t="shared" ref="Q5:Q28" si="7">P5/P$28*100</f>
        <v>0</v>
      </c>
      <c r="R5" s="14">
        <v>6</v>
      </c>
      <c r="S5" s="5">
        <f t="shared" ref="S5:S28" si="8">R5/R$28*100</f>
        <v>7.1428571428571423</v>
      </c>
      <c r="T5" s="14">
        <v>3</v>
      </c>
      <c r="U5" s="5">
        <f t="shared" ref="U5:U28" si="9">T5/T$28*100</f>
        <v>8.3333333333333321</v>
      </c>
      <c r="V5" s="14">
        <v>60</v>
      </c>
      <c r="W5" s="5">
        <f t="shared" ref="W5:W28" si="10">V5/V$28*100</f>
        <v>3.4305317324185252</v>
      </c>
      <c r="X5" s="14">
        <v>0</v>
      </c>
      <c r="Y5" s="5">
        <f t="shared" ref="Y5:Y28" si="11">X5/X$28*100</f>
        <v>0</v>
      </c>
      <c r="Z5" s="14">
        <v>1</v>
      </c>
      <c r="AA5" s="5">
        <f t="shared" ref="AA5:AA28" si="12">Z5/Z$28*100</f>
        <v>6.666666666666667</v>
      </c>
      <c r="AB5" s="14">
        <v>7</v>
      </c>
      <c r="AC5" s="5">
        <f t="shared" ref="AC5:AC28" si="13">AB5/AB$28*100</f>
        <v>5.8823529411764701</v>
      </c>
      <c r="AD5" s="14">
        <v>374</v>
      </c>
      <c r="AE5" s="5">
        <f t="shared" ref="AE5:AE28" si="14">AD5/AD$28*100</f>
        <v>4.4492029502736141</v>
      </c>
      <c r="AF5" s="14">
        <v>5</v>
      </c>
      <c r="AG5" s="5">
        <f t="shared" ref="AG5:AG28" si="15">AF5/AF$28*100</f>
        <v>12.195121951219512</v>
      </c>
      <c r="AH5" s="14">
        <v>1</v>
      </c>
      <c r="AI5" s="5">
        <f t="shared" ref="AI5:AI28" si="16">AH5/AH$28*100</f>
        <v>5</v>
      </c>
      <c r="AJ5" s="14">
        <v>1</v>
      </c>
      <c r="AK5" s="5">
        <f t="shared" ref="AK5:AK28" si="17">AJ5/AJ$28*100</f>
        <v>10</v>
      </c>
      <c r="AL5" s="14">
        <v>3</v>
      </c>
      <c r="AM5" s="5">
        <f t="shared" ref="AM5:AM28" si="18">AL5/AL$28*100</f>
        <v>5.5555555555555554</v>
      </c>
      <c r="AN5" s="14">
        <v>0</v>
      </c>
      <c r="AO5" s="5">
        <f t="shared" ref="AO5:AO28" si="19">AN5/AN$28*100</f>
        <v>0</v>
      </c>
      <c r="AP5" s="14">
        <v>11</v>
      </c>
      <c r="AQ5" s="5">
        <f t="shared" ref="AQ5:AQ28" si="20">AP5/AP$28*100</f>
        <v>5.4455445544554459</v>
      </c>
      <c r="AR5" s="14">
        <f t="shared" ref="AR5:AR27" si="21">SUM(B5,D5,F5,H5,J5,L5,N5,P5,R5,T5,V5,X5,Z5,AB5,AD5,AF5,AH5,AJ5,AL5,AN5:AP5)</f>
        <v>612</v>
      </c>
      <c r="AS5" s="5">
        <f t="shared" ref="AS5:AS28" si="22">AR5/AR$28*100</f>
        <v>4.4441217050323143</v>
      </c>
    </row>
    <row r="6" spans="1:45" ht="25.5" customHeight="1" x14ac:dyDescent="0.25">
      <c r="A6" s="1" t="s">
        <v>2</v>
      </c>
      <c r="B6" s="1">
        <v>8</v>
      </c>
      <c r="C6" s="5">
        <f t="shared" si="0"/>
        <v>12.307692307692308</v>
      </c>
      <c r="D6" s="14">
        <v>2</v>
      </c>
      <c r="E6" s="5">
        <f t="shared" si="1"/>
        <v>3.1746031746031744</v>
      </c>
      <c r="F6" s="14">
        <v>80</v>
      </c>
      <c r="G6" s="5">
        <f t="shared" si="2"/>
        <v>3.7505860290670419</v>
      </c>
      <c r="H6" s="14">
        <v>16</v>
      </c>
      <c r="I6" s="5">
        <f t="shared" si="3"/>
        <v>4.0816326530612246</v>
      </c>
      <c r="J6" s="14">
        <v>2</v>
      </c>
      <c r="K6" s="5">
        <f t="shared" si="4"/>
        <v>2.7027027027027026</v>
      </c>
      <c r="L6" s="14">
        <v>2</v>
      </c>
      <c r="M6" s="5">
        <f t="shared" si="5"/>
        <v>10.526315789473683</v>
      </c>
      <c r="N6" s="14">
        <v>3</v>
      </c>
      <c r="O6" s="5">
        <f t="shared" si="6"/>
        <v>4.2857142857142856</v>
      </c>
      <c r="P6" s="14">
        <v>1</v>
      </c>
      <c r="Q6" s="5">
        <f t="shared" si="7"/>
        <v>1.8518518518518516</v>
      </c>
      <c r="R6" s="14">
        <v>1</v>
      </c>
      <c r="S6" s="5">
        <f t="shared" si="8"/>
        <v>1.1904761904761905</v>
      </c>
      <c r="T6" s="14">
        <v>1</v>
      </c>
      <c r="U6" s="5">
        <f t="shared" si="9"/>
        <v>2.7777777777777777</v>
      </c>
      <c r="V6" s="14">
        <v>69</v>
      </c>
      <c r="W6" s="5">
        <f t="shared" si="10"/>
        <v>3.9451114922813035</v>
      </c>
      <c r="X6" s="14">
        <v>0</v>
      </c>
      <c r="Y6" s="5">
        <f t="shared" si="11"/>
        <v>0</v>
      </c>
      <c r="Z6" s="14">
        <v>1</v>
      </c>
      <c r="AA6" s="5">
        <f t="shared" si="12"/>
        <v>6.666666666666667</v>
      </c>
      <c r="AB6" s="14">
        <v>4</v>
      </c>
      <c r="AC6" s="5">
        <f t="shared" si="13"/>
        <v>3.3613445378151261</v>
      </c>
      <c r="AD6" s="14">
        <v>332</v>
      </c>
      <c r="AE6" s="5">
        <f t="shared" si="14"/>
        <v>3.9495598382108019</v>
      </c>
      <c r="AF6" s="14">
        <v>1</v>
      </c>
      <c r="AG6" s="5">
        <f t="shared" si="15"/>
        <v>2.4390243902439024</v>
      </c>
      <c r="AH6" s="14">
        <v>0</v>
      </c>
      <c r="AI6" s="5">
        <f t="shared" si="16"/>
        <v>0</v>
      </c>
      <c r="AJ6" s="14">
        <v>1</v>
      </c>
      <c r="AK6" s="5">
        <f t="shared" si="17"/>
        <v>10</v>
      </c>
      <c r="AL6" s="14">
        <v>2</v>
      </c>
      <c r="AM6" s="5">
        <f t="shared" si="18"/>
        <v>3.7037037037037033</v>
      </c>
      <c r="AN6" s="14">
        <v>1</v>
      </c>
      <c r="AO6" s="5">
        <f t="shared" si="19"/>
        <v>3.225806451612903</v>
      </c>
      <c r="AP6" s="14">
        <v>7</v>
      </c>
      <c r="AQ6" s="5">
        <f t="shared" si="20"/>
        <v>3.4653465346534658</v>
      </c>
      <c r="AR6" s="24">
        <f t="shared" si="21"/>
        <v>537.22580645161293</v>
      </c>
      <c r="AS6" s="5">
        <f t="shared" si="22"/>
        <v>3.9011386714952643</v>
      </c>
    </row>
    <row r="7" spans="1:45" ht="25.5" customHeight="1" x14ac:dyDescent="0.25">
      <c r="A7" s="25" t="s">
        <v>5</v>
      </c>
      <c r="B7" s="14">
        <v>3</v>
      </c>
      <c r="C7" s="5">
        <f t="shared" si="0"/>
        <v>4.6153846153846159</v>
      </c>
      <c r="D7" s="14">
        <v>0</v>
      </c>
      <c r="E7" s="5">
        <f t="shared" si="1"/>
        <v>0</v>
      </c>
      <c r="F7" s="14">
        <v>86</v>
      </c>
      <c r="G7" s="5">
        <f t="shared" si="2"/>
        <v>4.0318799812470694</v>
      </c>
      <c r="H7" s="14">
        <v>15</v>
      </c>
      <c r="I7" s="5">
        <f t="shared" si="3"/>
        <v>3.8265306122448979</v>
      </c>
      <c r="J7" s="14">
        <v>4</v>
      </c>
      <c r="K7" s="5">
        <f t="shared" si="4"/>
        <v>5.4054054054054053</v>
      </c>
      <c r="L7" s="14">
        <v>0</v>
      </c>
      <c r="M7" s="5">
        <f t="shared" si="5"/>
        <v>0</v>
      </c>
      <c r="N7" s="14">
        <v>2</v>
      </c>
      <c r="O7" s="5">
        <f t="shared" si="6"/>
        <v>2.8571428571428572</v>
      </c>
      <c r="P7" s="14">
        <v>2</v>
      </c>
      <c r="Q7" s="5">
        <f t="shared" si="7"/>
        <v>3.7037037037037033</v>
      </c>
      <c r="R7" s="14">
        <v>3</v>
      </c>
      <c r="S7" s="5">
        <f t="shared" si="8"/>
        <v>3.5714285714285712</v>
      </c>
      <c r="T7" s="14">
        <v>0</v>
      </c>
      <c r="U7" s="5">
        <f t="shared" si="9"/>
        <v>0</v>
      </c>
      <c r="V7" s="14">
        <v>56</v>
      </c>
      <c r="W7" s="5">
        <f t="shared" si="10"/>
        <v>3.2018296169239568</v>
      </c>
      <c r="X7" s="14">
        <v>2</v>
      </c>
      <c r="Y7" s="5">
        <f t="shared" si="11"/>
        <v>5.8823529411764701</v>
      </c>
      <c r="Z7" s="14">
        <v>1</v>
      </c>
      <c r="AA7" s="5">
        <f t="shared" si="12"/>
        <v>6.666666666666667</v>
      </c>
      <c r="AB7" s="14">
        <v>3</v>
      </c>
      <c r="AC7" s="5">
        <f t="shared" si="13"/>
        <v>2.5210084033613445</v>
      </c>
      <c r="AD7" s="14">
        <v>303</v>
      </c>
      <c r="AE7" s="5">
        <f t="shared" si="14"/>
        <v>3.6045681655960027</v>
      </c>
      <c r="AF7" s="14">
        <v>2</v>
      </c>
      <c r="AG7" s="5">
        <f t="shared" si="15"/>
        <v>4.8780487804878048</v>
      </c>
      <c r="AH7" s="14">
        <v>1</v>
      </c>
      <c r="AI7" s="5">
        <f t="shared" si="16"/>
        <v>5</v>
      </c>
      <c r="AJ7" s="14">
        <v>0</v>
      </c>
      <c r="AK7" s="5">
        <f t="shared" si="17"/>
        <v>0</v>
      </c>
      <c r="AL7" s="14">
        <v>3</v>
      </c>
      <c r="AM7" s="5">
        <f t="shared" si="18"/>
        <v>5.5555555555555554</v>
      </c>
      <c r="AN7" s="14">
        <v>0</v>
      </c>
      <c r="AO7" s="5">
        <f t="shared" si="19"/>
        <v>0</v>
      </c>
      <c r="AP7" s="14">
        <v>13</v>
      </c>
      <c r="AQ7" s="5">
        <f t="shared" si="20"/>
        <v>6.435643564356436</v>
      </c>
      <c r="AR7" s="14">
        <f t="shared" si="21"/>
        <v>499</v>
      </c>
      <c r="AS7" s="5">
        <f t="shared" si="22"/>
        <v>3.6235567496913799</v>
      </c>
    </row>
    <row r="8" spans="1:45" ht="27.75" customHeight="1" x14ac:dyDescent="0.25">
      <c r="A8" s="7" t="s">
        <v>8</v>
      </c>
      <c r="B8" s="2">
        <v>2</v>
      </c>
      <c r="C8" s="5">
        <f t="shared" si="0"/>
        <v>3.0769230769230771</v>
      </c>
      <c r="D8" s="14">
        <v>3</v>
      </c>
      <c r="E8" s="5">
        <f t="shared" si="1"/>
        <v>4.7619047619047619</v>
      </c>
      <c r="F8" s="14">
        <v>90</v>
      </c>
      <c r="G8" s="5">
        <f t="shared" si="2"/>
        <v>4.2194092827004219</v>
      </c>
      <c r="H8" s="14">
        <v>19</v>
      </c>
      <c r="I8" s="5">
        <f t="shared" si="3"/>
        <v>4.8469387755102042</v>
      </c>
      <c r="J8" s="14">
        <v>8</v>
      </c>
      <c r="K8" s="5">
        <f t="shared" si="4"/>
        <v>10.810810810810811</v>
      </c>
      <c r="L8" s="14">
        <v>2</v>
      </c>
      <c r="M8" s="5">
        <f t="shared" si="5"/>
        <v>10.526315789473683</v>
      </c>
      <c r="N8" s="14">
        <v>0</v>
      </c>
      <c r="O8" s="5">
        <f t="shared" si="6"/>
        <v>0</v>
      </c>
      <c r="P8" s="14">
        <v>4</v>
      </c>
      <c r="Q8" s="5">
        <f t="shared" si="7"/>
        <v>7.4074074074074066</v>
      </c>
      <c r="R8" s="14">
        <v>2</v>
      </c>
      <c r="S8" s="5">
        <f t="shared" si="8"/>
        <v>2.3809523809523809</v>
      </c>
      <c r="T8" s="14">
        <v>3</v>
      </c>
      <c r="U8" s="5">
        <f t="shared" si="9"/>
        <v>8.3333333333333321</v>
      </c>
      <c r="V8" s="14">
        <v>82</v>
      </c>
      <c r="W8" s="5">
        <f t="shared" si="10"/>
        <v>4.6883933676386507</v>
      </c>
      <c r="X8" s="14">
        <v>3</v>
      </c>
      <c r="Y8" s="5">
        <f t="shared" si="11"/>
        <v>8.8235294117647065</v>
      </c>
      <c r="Z8" s="14">
        <v>0</v>
      </c>
      <c r="AA8" s="5">
        <f t="shared" si="12"/>
        <v>0</v>
      </c>
      <c r="AB8" s="14">
        <v>4</v>
      </c>
      <c r="AC8" s="5">
        <f t="shared" si="13"/>
        <v>3.3613445378151261</v>
      </c>
      <c r="AD8" s="14">
        <v>325</v>
      </c>
      <c r="AE8" s="5">
        <f t="shared" si="14"/>
        <v>3.8662859862003329</v>
      </c>
      <c r="AF8" s="14">
        <v>5</v>
      </c>
      <c r="AG8" s="5">
        <f t="shared" si="15"/>
        <v>12.195121951219512</v>
      </c>
      <c r="AH8" s="14">
        <v>1</v>
      </c>
      <c r="AI8" s="5">
        <f t="shared" si="16"/>
        <v>5</v>
      </c>
      <c r="AJ8" s="14">
        <v>0</v>
      </c>
      <c r="AK8" s="5">
        <f t="shared" si="17"/>
        <v>0</v>
      </c>
      <c r="AL8" s="14">
        <v>3</v>
      </c>
      <c r="AM8" s="5">
        <f t="shared" si="18"/>
        <v>5.5555555555555554</v>
      </c>
      <c r="AN8" s="14">
        <v>1</v>
      </c>
      <c r="AO8" s="5">
        <f t="shared" si="19"/>
        <v>3.225806451612903</v>
      </c>
      <c r="AP8" s="14">
        <v>8</v>
      </c>
      <c r="AQ8" s="5">
        <f t="shared" si="20"/>
        <v>3.9603960396039604</v>
      </c>
      <c r="AR8" s="24">
        <f t="shared" si="21"/>
        <v>568.22580645161293</v>
      </c>
      <c r="AS8" s="5">
        <f t="shared" si="22"/>
        <v>4.126249411456052</v>
      </c>
    </row>
    <row r="9" spans="1:45" ht="31.5" x14ac:dyDescent="0.25">
      <c r="A9" s="8" t="s">
        <v>7</v>
      </c>
      <c r="B9" s="1">
        <v>1</v>
      </c>
      <c r="C9" s="5">
        <f t="shared" si="0"/>
        <v>1.5384615384615385</v>
      </c>
      <c r="D9" s="14">
        <v>1</v>
      </c>
      <c r="E9" s="5">
        <f t="shared" si="1"/>
        <v>1.5873015873015872</v>
      </c>
      <c r="F9" s="14">
        <v>57</v>
      </c>
      <c r="G9" s="5">
        <f t="shared" si="2"/>
        <v>2.6722925457102673</v>
      </c>
      <c r="H9" s="14">
        <v>12</v>
      </c>
      <c r="I9" s="5">
        <f t="shared" si="3"/>
        <v>3.0612244897959182</v>
      </c>
      <c r="J9" s="14">
        <v>4</v>
      </c>
      <c r="K9" s="5">
        <f t="shared" si="4"/>
        <v>5.4054054054054053</v>
      </c>
      <c r="L9" s="14">
        <v>0</v>
      </c>
      <c r="M9" s="5">
        <f t="shared" si="5"/>
        <v>0</v>
      </c>
      <c r="N9" s="14">
        <v>0</v>
      </c>
      <c r="O9" s="5">
        <f t="shared" si="6"/>
        <v>0</v>
      </c>
      <c r="P9" s="14">
        <v>4</v>
      </c>
      <c r="Q9" s="5">
        <f t="shared" si="7"/>
        <v>7.4074074074074066</v>
      </c>
      <c r="R9" s="14">
        <v>1</v>
      </c>
      <c r="S9" s="5">
        <f t="shared" si="8"/>
        <v>1.1904761904761905</v>
      </c>
      <c r="T9" s="14">
        <v>0</v>
      </c>
      <c r="U9" s="5">
        <f t="shared" si="9"/>
        <v>0</v>
      </c>
      <c r="V9" s="14">
        <v>55</v>
      </c>
      <c r="W9" s="5">
        <f t="shared" si="10"/>
        <v>3.1446540880503147</v>
      </c>
      <c r="X9" s="14">
        <v>2</v>
      </c>
      <c r="Y9" s="5">
        <f t="shared" si="11"/>
        <v>5.8823529411764701</v>
      </c>
      <c r="Z9" s="14">
        <v>0</v>
      </c>
      <c r="AA9" s="5">
        <f t="shared" si="12"/>
        <v>0</v>
      </c>
      <c r="AB9" s="14">
        <v>1</v>
      </c>
      <c r="AC9" s="5">
        <f t="shared" si="13"/>
        <v>0.84033613445378152</v>
      </c>
      <c r="AD9" s="14">
        <v>239</v>
      </c>
      <c r="AE9" s="5">
        <f t="shared" si="14"/>
        <v>2.8432072329288602</v>
      </c>
      <c r="AF9" s="14">
        <v>1</v>
      </c>
      <c r="AG9" s="5">
        <f t="shared" si="15"/>
        <v>2.4390243902439024</v>
      </c>
      <c r="AH9" s="14">
        <v>0</v>
      </c>
      <c r="AI9" s="5">
        <f t="shared" si="16"/>
        <v>0</v>
      </c>
      <c r="AJ9" s="14">
        <v>0</v>
      </c>
      <c r="AK9" s="5">
        <f t="shared" si="17"/>
        <v>0</v>
      </c>
      <c r="AL9" s="14">
        <v>2</v>
      </c>
      <c r="AM9" s="5">
        <f t="shared" si="18"/>
        <v>3.7037037037037033</v>
      </c>
      <c r="AN9" s="14">
        <v>0</v>
      </c>
      <c r="AO9" s="5">
        <f t="shared" si="19"/>
        <v>0</v>
      </c>
      <c r="AP9" s="14">
        <v>3</v>
      </c>
      <c r="AQ9" s="5">
        <f t="shared" si="20"/>
        <v>1.4851485148514851</v>
      </c>
      <c r="AR9" s="14">
        <f t="shared" si="21"/>
        <v>383</v>
      </c>
      <c r="AS9" s="5">
        <f t="shared" si="22"/>
        <v>2.7812068840316604</v>
      </c>
    </row>
    <row r="10" spans="1:45" ht="31.5" x14ac:dyDescent="0.25">
      <c r="A10" s="8" t="s">
        <v>6</v>
      </c>
      <c r="B10" s="1">
        <v>4</v>
      </c>
      <c r="C10" s="5">
        <f t="shared" si="0"/>
        <v>6.1538461538461542</v>
      </c>
      <c r="D10" s="14">
        <v>2</v>
      </c>
      <c r="E10" s="5">
        <f t="shared" si="1"/>
        <v>3.1746031746031744</v>
      </c>
      <c r="F10" s="14">
        <v>51</v>
      </c>
      <c r="G10" s="5">
        <f t="shared" si="2"/>
        <v>2.3909985935302389</v>
      </c>
      <c r="H10" s="14">
        <v>7</v>
      </c>
      <c r="I10" s="5">
        <f t="shared" si="3"/>
        <v>1.7857142857142856</v>
      </c>
      <c r="J10" s="14">
        <v>2</v>
      </c>
      <c r="K10" s="5">
        <f t="shared" si="4"/>
        <v>2.7027027027027026</v>
      </c>
      <c r="L10" s="14">
        <v>0</v>
      </c>
      <c r="M10" s="5">
        <f t="shared" si="5"/>
        <v>0</v>
      </c>
      <c r="N10" s="14">
        <v>1</v>
      </c>
      <c r="O10" s="5">
        <f t="shared" si="6"/>
        <v>1.4285714285714286</v>
      </c>
      <c r="P10" s="14">
        <v>1</v>
      </c>
      <c r="Q10" s="5">
        <f t="shared" si="7"/>
        <v>1.8518518518518516</v>
      </c>
      <c r="R10" s="14">
        <v>6</v>
      </c>
      <c r="S10" s="5">
        <f t="shared" si="8"/>
        <v>7.1428571428571423</v>
      </c>
      <c r="T10" s="14">
        <v>0</v>
      </c>
      <c r="U10" s="5">
        <f t="shared" si="9"/>
        <v>0</v>
      </c>
      <c r="V10" s="14">
        <v>73</v>
      </c>
      <c r="W10" s="5">
        <f t="shared" si="10"/>
        <v>4.1738136077758714</v>
      </c>
      <c r="X10" s="14">
        <v>1</v>
      </c>
      <c r="Y10" s="5">
        <f t="shared" si="11"/>
        <v>2.9411764705882351</v>
      </c>
      <c r="Z10" s="14">
        <v>0</v>
      </c>
      <c r="AA10" s="5">
        <f t="shared" si="12"/>
        <v>0</v>
      </c>
      <c r="AB10" s="14">
        <v>2</v>
      </c>
      <c r="AC10" s="5">
        <f t="shared" si="13"/>
        <v>1.680672268907563</v>
      </c>
      <c r="AD10" s="14">
        <v>292</v>
      </c>
      <c r="AE10" s="5">
        <f t="shared" si="14"/>
        <v>3.473709255293838</v>
      </c>
      <c r="AF10" s="14">
        <v>0</v>
      </c>
      <c r="AG10" s="5">
        <f t="shared" si="15"/>
        <v>0</v>
      </c>
      <c r="AH10" s="14">
        <v>1</v>
      </c>
      <c r="AI10" s="5">
        <f t="shared" si="16"/>
        <v>5</v>
      </c>
      <c r="AJ10" s="14">
        <v>1</v>
      </c>
      <c r="AK10" s="5">
        <f t="shared" si="17"/>
        <v>10</v>
      </c>
      <c r="AL10" s="14">
        <v>1</v>
      </c>
      <c r="AM10" s="5">
        <f t="shared" si="18"/>
        <v>1.8518518518518516</v>
      </c>
      <c r="AN10" s="14">
        <v>0</v>
      </c>
      <c r="AO10" s="5">
        <f t="shared" si="19"/>
        <v>0</v>
      </c>
      <c r="AP10" s="14">
        <v>2</v>
      </c>
      <c r="AQ10" s="5">
        <f t="shared" si="20"/>
        <v>0.99009900990099009</v>
      </c>
      <c r="AR10" s="14">
        <f t="shared" si="21"/>
        <v>447</v>
      </c>
      <c r="AS10" s="5">
        <f t="shared" si="22"/>
        <v>3.245951637499092</v>
      </c>
    </row>
    <row r="11" spans="1:45" ht="15.75" x14ac:dyDescent="0.25">
      <c r="A11" s="1" t="s">
        <v>3</v>
      </c>
      <c r="B11" s="1">
        <v>9</v>
      </c>
      <c r="C11" s="5">
        <f t="shared" si="0"/>
        <v>13.846153846153847</v>
      </c>
      <c r="D11" s="14">
        <v>3</v>
      </c>
      <c r="E11" s="5">
        <f t="shared" si="1"/>
        <v>4.7619047619047619</v>
      </c>
      <c r="F11" s="14">
        <v>162</v>
      </c>
      <c r="G11" s="5">
        <f t="shared" si="2"/>
        <v>7.59493670886076</v>
      </c>
      <c r="H11" s="14">
        <v>24</v>
      </c>
      <c r="I11" s="5">
        <f t="shared" si="3"/>
        <v>6.1224489795918364</v>
      </c>
      <c r="J11" s="14">
        <v>2</v>
      </c>
      <c r="K11" s="5">
        <f t="shared" si="4"/>
        <v>2.7027027027027026</v>
      </c>
      <c r="L11" s="14">
        <v>1</v>
      </c>
      <c r="M11" s="5">
        <f t="shared" si="5"/>
        <v>5.2631578947368416</v>
      </c>
      <c r="N11" s="14">
        <v>5</v>
      </c>
      <c r="O11" s="5">
        <f t="shared" si="6"/>
        <v>7.1428571428571423</v>
      </c>
      <c r="P11" s="14">
        <v>10</v>
      </c>
      <c r="Q11" s="5">
        <f t="shared" si="7"/>
        <v>18.518518518518519</v>
      </c>
      <c r="R11" s="14">
        <v>4</v>
      </c>
      <c r="S11" s="5">
        <f t="shared" si="8"/>
        <v>4.7619047619047619</v>
      </c>
      <c r="T11" s="14">
        <v>2</v>
      </c>
      <c r="U11" s="5">
        <f t="shared" si="9"/>
        <v>5.5555555555555554</v>
      </c>
      <c r="V11" s="14">
        <v>145</v>
      </c>
      <c r="W11" s="5">
        <f t="shared" si="10"/>
        <v>8.290451686678102</v>
      </c>
      <c r="X11" s="14">
        <v>3</v>
      </c>
      <c r="Y11" s="5">
        <f t="shared" si="11"/>
        <v>8.8235294117647065</v>
      </c>
      <c r="Z11" s="14">
        <v>1</v>
      </c>
      <c r="AA11" s="5">
        <f t="shared" si="12"/>
        <v>6.666666666666667</v>
      </c>
      <c r="AB11" s="14">
        <v>6</v>
      </c>
      <c r="AC11" s="5">
        <f t="shared" si="13"/>
        <v>5.0420168067226889</v>
      </c>
      <c r="AD11" s="14">
        <v>539</v>
      </c>
      <c r="AE11" s="5">
        <f t="shared" si="14"/>
        <v>6.4120866048060918</v>
      </c>
      <c r="AF11" s="14">
        <v>1</v>
      </c>
      <c r="AG11" s="5">
        <f t="shared" si="15"/>
        <v>2.4390243902439024</v>
      </c>
      <c r="AH11" s="14">
        <v>1</v>
      </c>
      <c r="AI11" s="5">
        <f t="shared" si="16"/>
        <v>5</v>
      </c>
      <c r="AJ11" s="14">
        <v>1</v>
      </c>
      <c r="AK11" s="5">
        <f t="shared" si="17"/>
        <v>10</v>
      </c>
      <c r="AL11" s="14">
        <v>1</v>
      </c>
      <c r="AM11" s="5">
        <f t="shared" si="18"/>
        <v>1.8518518518518516</v>
      </c>
      <c r="AN11" s="14">
        <v>3</v>
      </c>
      <c r="AO11" s="5">
        <f t="shared" si="19"/>
        <v>9.67741935483871</v>
      </c>
      <c r="AP11" s="14">
        <v>8</v>
      </c>
      <c r="AQ11" s="5">
        <f t="shared" si="20"/>
        <v>3.9603960396039604</v>
      </c>
      <c r="AR11" s="24">
        <f t="shared" si="21"/>
        <v>940.67741935483866</v>
      </c>
      <c r="AS11" s="5">
        <f t="shared" si="22"/>
        <v>6.83085773985069</v>
      </c>
    </row>
    <row r="12" spans="1:45" ht="15.75" x14ac:dyDescent="0.25">
      <c r="A12" s="1" t="s">
        <v>154</v>
      </c>
      <c r="B12" s="1">
        <v>1</v>
      </c>
      <c r="C12" s="5">
        <f t="shared" si="0"/>
        <v>1.5384615384615385</v>
      </c>
      <c r="D12" s="1">
        <v>4</v>
      </c>
      <c r="E12" s="5">
        <f t="shared" si="1"/>
        <v>6.3492063492063489</v>
      </c>
      <c r="F12" s="1">
        <v>148</v>
      </c>
      <c r="G12" s="5">
        <f t="shared" si="2"/>
        <v>6.9385841537740269</v>
      </c>
      <c r="H12" s="1">
        <v>24</v>
      </c>
      <c r="I12" s="5">
        <f t="shared" si="3"/>
        <v>6.1224489795918364</v>
      </c>
      <c r="J12" s="1">
        <v>5</v>
      </c>
      <c r="K12" s="5">
        <f t="shared" si="4"/>
        <v>6.756756756756757</v>
      </c>
      <c r="L12" s="1">
        <v>4</v>
      </c>
      <c r="M12" s="5">
        <f t="shared" si="5"/>
        <v>21.052631578947366</v>
      </c>
      <c r="N12" s="1">
        <v>2</v>
      </c>
      <c r="O12" s="5">
        <f t="shared" si="6"/>
        <v>2.8571428571428572</v>
      </c>
      <c r="P12" s="1">
        <v>2</v>
      </c>
      <c r="Q12" s="5">
        <f t="shared" si="7"/>
        <v>3.7037037037037033</v>
      </c>
      <c r="R12" s="1">
        <v>2</v>
      </c>
      <c r="S12" s="5">
        <f t="shared" si="8"/>
        <v>2.3809523809523809</v>
      </c>
      <c r="T12" s="1">
        <v>0</v>
      </c>
      <c r="U12" s="5">
        <f t="shared" si="9"/>
        <v>0</v>
      </c>
      <c r="V12" s="1">
        <v>120</v>
      </c>
      <c r="W12" s="5">
        <f t="shared" si="10"/>
        <v>6.8610634648370503</v>
      </c>
      <c r="X12" s="1">
        <v>0</v>
      </c>
      <c r="Y12" s="5">
        <f t="shared" si="11"/>
        <v>0</v>
      </c>
      <c r="Z12" s="1">
        <v>0</v>
      </c>
      <c r="AA12" s="5">
        <f t="shared" si="12"/>
        <v>0</v>
      </c>
      <c r="AB12" s="1">
        <v>6</v>
      </c>
      <c r="AC12" s="5">
        <f t="shared" si="13"/>
        <v>5.0420168067226889</v>
      </c>
      <c r="AD12" s="1">
        <v>682</v>
      </c>
      <c r="AE12" s="5">
        <f t="shared" si="14"/>
        <v>8.1132524387342375</v>
      </c>
      <c r="AF12" s="1">
        <v>3</v>
      </c>
      <c r="AG12" s="5">
        <f t="shared" si="15"/>
        <v>7.3170731707317067</v>
      </c>
      <c r="AH12" s="1">
        <v>1</v>
      </c>
      <c r="AI12" s="5">
        <f t="shared" si="16"/>
        <v>5</v>
      </c>
      <c r="AJ12" s="1">
        <v>0</v>
      </c>
      <c r="AK12" s="5">
        <f t="shared" si="17"/>
        <v>0</v>
      </c>
      <c r="AL12" s="1">
        <v>4</v>
      </c>
      <c r="AM12" s="5">
        <f t="shared" si="18"/>
        <v>7.4074074074074066</v>
      </c>
      <c r="AN12" s="1">
        <v>1</v>
      </c>
      <c r="AO12" s="5">
        <f t="shared" si="19"/>
        <v>3.225806451612903</v>
      </c>
      <c r="AP12" s="1">
        <v>16</v>
      </c>
      <c r="AQ12" s="5">
        <f t="shared" si="20"/>
        <v>7.9207920792079207</v>
      </c>
      <c r="AR12" s="24">
        <f t="shared" si="21"/>
        <v>1028.2258064516129</v>
      </c>
      <c r="AS12" s="5">
        <f t="shared" si="22"/>
        <v>7.4666023270032147</v>
      </c>
    </row>
    <row r="13" spans="1:45" ht="15.75" x14ac:dyDescent="0.25">
      <c r="A13" s="1" t="s">
        <v>155</v>
      </c>
      <c r="B13" s="1">
        <v>5</v>
      </c>
      <c r="C13" s="5">
        <f t="shared" si="0"/>
        <v>7.6923076923076925</v>
      </c>
      <c r="D13" s="1">
        <v>3</v>
      </c>
      <c r="E13" s="5">
        <f t="shared" si="1"/>
        <v>4.7619047619047619</v>
      </c>
      <c r="F13" s="1">
        <v>162</v>
      </c>
      <c r="G13" s="5">
        <f t="shared" si="2"/>
        <v>7.59493670886076</v>
      </c>
      <c r="H13" s="1">
        <v>26</v>
      </c>
      <c r="I13" s="5">
        <f t="shared" si="3"/>
        <v>6.6326530612244898</v>
      </c>
      <c r="J13" s="1">
        <v>1</v>
      </c>
      <c r="K13" s="5">
        <f t="shared" si="4"/>
        <v>1.3513513513513513</v>
      </c>
      <c r="L13" s="1">
        <v>2</v>
      </c>
      <c r="M13" s="5">
        <f t="shared" si="5"/>
        <v>10.526315789473683</v>
      </c>
      <c r="N13" s="1">
        <v>4</v>
      </c>
      <c r="O13" s="5">
        <f t="shared" si="6"/>
        <v>5.7142857142857144</v>
      </c>
      <c r="P13" s="1">
        <v>6</v>
      </c>
      <c r="Q13" s="5">
        <f t="shared" si="7"/>
        <v>11.111111111111111</v>
      </c>
      <c r="R13" s="1">
        <v>3</v>
      </c>
      <c r="S13" s="5">
        <f t="shared" si="8"/>
        <v>3.5714285714285712</v>
      </c>
      <c r="T13" s="1">
        <v>3</v>
      </c>
      <c r="U13" s="5">
        <f t="shared" si="9"/>
        <v>8.3333333333333321</v>
      </c>
      <c r="V13" s="1">
        <v>104</v>
      </c>
      <c r="W13" s="5">
        <f t="shared" si="10"/>
        <v>5.9462550028587771</v>
      </c>
      <c r="X13" s="1">
        <v>2</v>
      </c>
      <c r="Y13" s="5">
        <f t="shared" si="11"/>
        <v>5.8823529411764701</v>
      </c>
      <c r="Z13" s="1">
        <v>1</v>
      </c>
      <c r="AA13" s="5">
        <f t="shared" si="12"/>
        <v>6.666666666666667</v>
      </c>
      <c r="AB13" s="1">
        <v>8</v>
      </c>
      <c r="AC13" s="5">
        <f t="shared" si="13"/>
        <v>6.7226890756302522</v>
      </c>
      <c r="AD13" s="1">
        <v>620</v>
      </c>
      <c r="AE13" s="5">
        <f t="shared" si="14"/>
        <v>7.3756840352129425</v>
      </c>
      <c r="AF13" s="1">
        <v>3</v>
      </c>
      <c r="AG13" s="5">
        <f t="shared" si="15"/>
        <v>7.3170731707317067</v>
      </c>
      <c r="AH13" s="1">
        <v>7</v>
      </c>
      <c r="AI13" s="5">
        <f t="shared" si="16"/>
        <v>35</v>
      </c>
      <c r="AJ13" s="1">
        <v>2</v>
      </c>
      <c r="AK13" s="5">
        <f t="shared" si="17"/>
        <v>20</v>
      </c>
      <c r="AL13" s="1">
        <v>3</v>
      </c>
      <c r="AM13" s="5">
        <f t="shared" si="18"/>
        <v>5.5555555555555554</v>
      </c>
      <c r="AN13" s="1">
        <v>1</v>
      </c>
      <c r="AO13" s="5">
        <f t="shared" si="19"/>
        <v>3.225806451612903</v>
      </c>
      <c r="AP13" s="1">
        <v>15</v>
      </c>
      <c r="AQ13" s="5">
        <f t="shared" si="20"/>
        <v>7.4257425742574252</v>
      </c>
      <c r="AR13" s="24">
        <f t="shared" si="21"/>
        <v>984.22580645161293</v>
      </c>
      <c r="AS13" s="5">
        <f t="shared" si="22"/>
        <v>7.1470903089943567</v>
      </c>
    </row>
    <row r="14" spans="1:45" ht="15.75" x14ac:dyDescent="0.25">
      <c r="A14" s="1" t="s">
        <v>156</v>
      </c>
      <c r="B14" s="1">
        <v>5</v>
      </c>
      <c r="C14" s="5">
        <f t="shared" si="0"/>
        <v>7.6923076923076925</v>
      </c>
      <c r="D14" s="1">
        <v>1</v>
      </c>
      <c r="E14" s="5">
        <f t="shared" si="1"/>
        <v>1.5873015873015872</v>
      </c>
      <c r="F14" s="1">
        <v>117</v>
      </c>
      <c r="G14" s="5">
        <f t="shared" si="2"/>
        <v>5.485232067510549</v>
      </c>
      <c r="H14" s="1">
        <v>17</v>
      </c>
      <c r="I14" s="5">
        <f t="shared" si="3"/>
        <v>4.3367346938775508</v>
      </c>
      <c r="J14" s="1">
        <v>12</v>
      </c>
      <c r="K14" s="5">
        <f t="shared" si="4"/>
        <v>16.216216216216218</v>
      </c>
      <c r="L14" s="1">
        <v>1</v>
      </c>
      <c r="M14" s="5">
        <f t="shared" si="5"/>
        <v>5.2631578947368416</v>
      </c>
      <c r="N14" s="1">
        <v>5</v>
      </c>
      <c r="O14" s="5">
        <f t="shared" si="6"/>
        <v>7.1428571428571423</v>
      </c>
      <c r="P14" s="1">
        <v>2</v>
      </c>
      <c r="Q14" s="5">
        <f t="shared" si="7"/>
        <v>3.7037037037037033</v>
      </c>
      <c r="R14" s="1">
        <v>5</v>
      </c>
      <c r="S14" s="5">
        <f t="shared" si="8"/>
        <v>5.9523809523809517</v>
      </c>
      <c r="T14" s="1">
        <v>3</v>
      </c>
      <c r="U14" s="5">
        <f t="shared" si="9"/>
        <v>8.3333333333333321</v>
      </c>
      <c r="V14" s="1">
        <v>82</v>
      </c>
      <c r="W14" s="5">
        <f t="shared" si="10"/>
        <v>4.6883933676386507</v>
      </c>
      <c r="X14" s="1">
        <v>2</v>
      </c>
      <c r="Y14" s="5">
        <f t="shared" si="11"/>
        <v>5.8823529411764701</v>
      </c>
      <c r="Z14" s="1">
        <v>0</v>
      </c>
      <c r="AA14" s="5">
        <f t="shared" si="12"/>
        <v>0</v>
      </c>
      <c r="AB14" s="1">
        <v>10</v>
      </c>
      <c r="AC14" s="5">
        <f t="shared" si="13"/>
        <v>8.4033613445378155</v>
      </c>
      <c r="AD14" s="1">
        <v>412</v>
      </c>
      <c r="AE14" s="5">
        <f t="shared" si="14"/>
        <v>4.9012610040447298</v>
      </c>
      <c r="AF14" s="1">
        <v>1</v>
      </c>
      <c r="AG14" s="5">
        <f t="shared" si="15"/>
        <v>2.4390243902439024</v>
      </c>
      <c r="AH14" s="1">
        <v>3</v>
      </c>
      <c r="AI14" s="5">
        <f t="shared" si="16"/>
        <v>15</v>
      </c>
      <c r="AJ14" s="1">
        <v>1</v>
      </c>
      <c r="AK14" s="5">
        <f t="shared" si="17"/>
        <v>10</v>
      </c>
      <c r="AL14" s="1">
        <v>7</v>
      </c>
      <c r="AM14" s="5">
        <f t="shared" si="18"/>
        <v>12.962962962962962</v>
      </c>
      <c r="AN14" s="1">
        <v>0</v>
      </c>
      <c r="AO14" s="5">
        <f t="shared" si="19"/>
        <v>0</v>
      </c>
      <c r="AP14" s="1">
        <v>2</v>
      </c>
      <c r="AQ14" s="5">
        <f t="shared" si="20"/>
        <v>0.99009900990099009</v>
      </c>
      <c r="AR14" s="24">
        <f t="shared" si="21"/>
        <v>688</v>
      </c>
      <c r="AS14" s="5">
        <f t="shared" si="22"/>
        <v>4.9960060997748883</v>
      </c>
    </row>
    <row r="15" spans="1:45" ht="15.75" x14ac:dyDescent="0.25">
      <c r="A15" s="1" t="s">
        <v>157</v>
      </c>
      <c r="B15" s="1">
        <v>6</v>
      </c>
      <c r="C15" s="5">
        <f t="shared" si="0"/>
        <v>9.2307692307692317</v>
      </c>
      <c r="D15" s="1">
        <v>4</v>
      </c>
      <c r="E15" s="5">
        <f t="shared" si="1"/>
        <v>6.3492063492063489</v>
      </c>
      <c r="F15" s="1">
        <v>96</v>
      </c>
      <c r="G15" s="5">
        <f t="shared" si="2"/>
        <v>4.5007032348804499</v>
      </c>
      <c r="H15" s="1">
        <v>14</v>
      </c>
      <c r="I15" s="5">
        <f t="shared" si="3"/>
        <v>3.5714285714285712</v>
      </c>
      <c r="J15" s="1">
        <v>7</v>
      </c>
      <c r="K15" s="5">
        <f t="shared" si="4"/>
        <v>9.4594594594594597</v>
      </c>
      <c r="L15" s="1">
        <v>0</v>
      </c>
      <c r="M15" s="5">
        <f t="shared" si="5"/>
        <v>0</v>
      </c>
      <c r="N15" s="1">
        <v>5</v>
      </c>
      <c r="O15" s="5">
        <f t="shared" si="6"/>
        <v>7.1428571428571423</v>
      </c>
      <c r="P15" s="1">
        <v>3</v>
      </c>
      <c r="Q15" s="5">
        <f t="shared" si="7"/>
        <v>5.5555555555555554</v>
      </c>
      <c r="R15" s="1">
        <v>6</v>
      </c>
      <c r="S15" s="5">
        <f t="shared" si="8"/>
        <v>7.1428571428571423</v>
      </c>
      <c r="T15" s="1">
        <v>2</v>
      </c>
      <c r="U15" s="5">
        <f t="shared" si="9"/>
        <v>5.5555555555555554</v>
      </c>
      <c r="V15" s="1">
        <v>74</v>
      </c>
      <c r="W15" s="5">
        <f t="shared" si="10"/>
        <v>4.230989136649514</v>
      </c>
      <c r="X15" s="1">
        <v>0</v>
      </c>
      <c r="Y15" s="5">
        <f t="shared" si="11"/>
        <v>0</v>
      </c>
      <c r="Z15" s="1">
        <v>0</v>
      </c>
      <c r="AA15" s="5">
        <f t="shared" si="12"/>
        <v>0</v>
      </c>
      <c r="AB15" s="1">
        <v>5</v>
      </c>
      <c r="AC15" s="5">
        <f t="shared" si="13"/>
        <v>4.2016806722689077</v>
      </c>
      <c r="AD15" s="1">
        <v>435</v>
      </c>
      <c r="AE15" s="5">
        <f t="shared" si="14"/>
        <v>5.1748750892219846</v>
      </c>
      <c r="AF15" s="1">
        <v>3</v>
      </c>
      <c r="AG15" s="5">
        <f t="shared" si="15"/>
        <v>7.3170731707317067</v>
      </c>
      <c r="AH15" s="1">
        <v>0</v>
      </c>
      <c r="AI15" s="5">
        <f t="shared" si="16"/>
        <v>0</v>
      </c>
      <c r="AJ15" s="1">
        <v>0</v>
      </c>
      <c r="AK15" s="5">
        <f t="shared" si="17"/>
        <v>0</v>
      </c>
      <c r="AL15" s="1">
        <v>5</v>
      </c>
      <c r="AM15" s="5">
        <f t="shared" si="18"/>
        <v>9.2592592592592595</v>
      </c>
      <c r="AN15" s="1">
        <v>1</v>
      </c>
      <c r="AO15" s="5">
        <f t="shared" si="19"/>
        <v>3.225806451612903</v>
      </c>
      <c r="AP15" s="1">
        <v>9</v>
      </c>
      <c r="AQ15" s="5">
        <f t="shared" si="20"/>
        <v>4.455445544554455</v>
      </c>
      <c r="AR15" s="24">
        <f t="shared" si="21"/>
        <v>678.22580645161293</v>
      </c>
      <c r="AS15" s="5">
        <f t="shared" si="22"/>
        <v>4.9250294564781996</v>
      </c>
    </row>
    <row r="16" spans="1:45" ht="15.75" x14ac:dyDescent="0.25">
      <c r="A16" s="1" t="s">
        <v>158</v>
      </c>
      <c r="B16" s="1">
        <v>1</v>
      </c>
      <c r="C16" s="5">
        <f t="shared" si="0"/>
        <v>1.5384615384615385</v>
      </c>
      <c r="D16" s="1">
        <v>3</v>
      </c>
      <c r="E16" s="5">
        <f t="shared" si="1"/>
        <v>4.7619047619047619</v>
      </c>
      <c r="F16" s="1">
        <v>105</v>
      </c>
      <c r="G16" s="5">
        <f t="shared" si="2"/>
        <v>4.9226441631504922</v>
      </c>
      <c r="H16" s="1">
        <v>10</v>
      </c>
      <c r="I16" s="5">
        <f t="shared" si="3"/>
        <v>2.5510204081632653</v>
      </c>
      <c r="J16" s="1">
        <v>1</v>
      </c>
      <c r="K16" s="5">
        <f t="shared" si="4"/>
        <v>1.3513513513513513</v>
      </c>
      <c r="L16" s="1">
        <v>0</v>
      </c>
      <c r="M16" s="5">
        <f t="shared" si="5"/>
        <v>0</v>
      </c>
      <c r="N16" s="1">
        <v>7</v>
      </c>
      <c r="O16" s="5">
        <f t="shared" si="6"/>
        <v>10</v>
      </c>
      <c r="P16" s="1">
        <v>1</v>
      </c>
      <c r="Q16" s="5">
        <f t="shared" si="7"/>
        <v>1.8518518518518516</v>
      </c>
      <c r="R16" s="1">
        <v>3</v>
      </c>
      <c r="S16" s="5">
        <f t="shared" si="8"/>
        <v>3.5714285714285712</v>
      </c>
      <c r="T16" s="1">
        <v>1</v>
      </c>
      <c r="U16" s="5">
        <f t="shared" si="9"/>
        <v>2.7777777777777777</v>
      </c>
      <c r="V16" s="1">
        <v>86</v>
      </c>
      <c r="W16" s="5">
        <f t="shared" si="10"/>
        <v>4.9170954831332185</v>
      </c>
      <c r="X16" s="1">
        <v>0</v>
      </c>
      <c r="Y16" s="5">
        <f t="shared" si="11"/>
        <v>0</v>
      </c>
      <c r="Z16" s="1">
        <v>0</v>
      </c>
      <c r="AA16" s="5">
        <f t="shared" si="12"/>
        <v>0</v>
      </c>
      <c r="AB16" s="1">
        <v>4</v>
      </c>
      <c r="AC16" s="5">
        <f t="shared" si="13"/>
        <v>3.3613445378151261</v>
      </c>
      <c r="AD16" s="1">
        <v>355</v>
      </c>
      <c r="AE16" s="5">
        <f t="shared" si="14"/>
        <v>4.2231739233880559</v>
      </c>
      <c r="AF16" s="1">
        <v>2</v>
      </c>
      <c r="AG16" s="5">
        <f t="shared" si="15"/>
        <v>4.8780487804878048</v>
      </c>
      <c r="AH16" s="1">
        <v>0</v>
      </c>
      <c r="AI16" s="5">
        <f t="shared" si="16"/>
        <v>0</v>
      </c>
      <c r="AJ16" s="1">
        <v>0</v>
      </c>
      <c r="AK16" s="5">
        <f t="shared" si="17"/>
        <v>0</v>
      </c>
      <c r="AL16" s="1">
        <v>1</v>
      </c>
      <c r="AM16" s="5">
        <f t="shared" si="18"/>
        <v>1.8518518518518516</v>
      </c>
      <c r="AN16" s="1">
        <v>2</v>
      </c>
      <c r="AO16" s="5">
        <f t="shared" si="19"/>
        <v>6.4516129032258061</v>
      </c>
      <c r="AP16" s="1">
        <v>4</v>
      </c>
      <c r="AQ16" s="5">
        <f t="shared" si="20"/>
        <v>1.9801980198019802</v>
      </c>
      <c r="AR16" s="24">
        <f t="shared" si="21"/>
        <v>592.45161290322585</v>
      </c>
      <c r="AS16" s="5">
        <f t="shared" si="22"/>
        <v>4.3021684184389359</v>
      </c>
    </row>
    <row r="17" spans="1:45" ht="15.75" x14ac:dyDescent="0.25">
      <c r="A17" s="1" t="s">
        <v>159</v>
      </c>
      <c r="B17" s="1">
        <v>0</v>
      </c>
      <c r="C17" s="5">
        <f t="shared" si="0"/>
        <v>0</v>
      </c>
      <c r="D17" s="1">
        <v>2</v>
      </c>
      <c r="E17" s="5">
        <f t="shared" si="1"/>
        <v>3.1746031746031744</v>
      </c>
      <c r="F17" s="1">
        <v>99</v>
      </c>
      <c r="G17" s="5">
        <f t="shared" si="2"/>
        <v>4.6413502109704643</v>
      </c>
      <c r="H17" s="1">
        <v>13</v>
      </c>
      <c r="I17" s="5">
        <f t="shared" si="3"/>
        <v>3.3163265306122449</v>
      </c>
      <c r="J17" s="1">
        <v>2</v>
      </c>
      <c r="K17" s="5">
        <f t="shared" si="4"/>
        <v>2.7027027027027026</v>
      </c>
      <c r="L17" s="1">
        <v>1</v>
      </c>
      <c r="M17" s="5">
        <f t="shared" si="5"/>
        <v>5.2631578947368416</v>
      </c>
      <c r="N17" s="1">
        <v>3</v>
      </c>
      <c r="O17" s="5">
        <f t="shared" si="6"/>
        <v>4.2857142857142856</v>
      </c>
      <c r="P17" s="1">
        <v>0</v>
      </c>
      <c r="Q17" s="5">
        <f t="shared" si="7"/>
        <v>0</v>
      </c>
      <c r="R17" s="1">
        <v>6</v>
      </c>
      <c r="S17" s="5">
        <f t="shared" si="8"/>
        <v>7.1428571428571423</v>
      </c>
      <c r="T17" s="1">
        <v>1</v>
      </c>
      <c r="U17" s="5">
        <f t="shared" si="9"/>
        <v>2.7777777777777777</v>
      </c>
      <c r="V17" s="1">
        <v>92</v>
      </c>
      <c r="W17" s="5">
        <f t="shared" si="10"/>
        <v>5.2601486563750717</v>
      </c>
      <c r="X17" s="1">
        <v>1</v>
      </c>
      <c r="Y17" s="5">
        <f t="shared" si="11"/>
        <v>2.9411764705882351</v>
      </c>
      <c r="Z17" s="1">
        <v>0</v>
      </c>
      <c r="AA17" s="5">
        <f t="shared" si="12"/>
        <v>0</v>
      </c>
      <c r="AB17" s="1">
        <v>6</v>
      </c>
      <c r="AC17" s="5">
        <f t="shared" si="13"/>
        <v>5.0420168067226889</v>
      </c>
      <c r="AD17" s="1">
        <v>279</v>
      </c>
      <c r="AE17" s="5">
        <f t="shared" si="14"/>
        <v>3.3190578158458246</v>
      </c>
      <c r="AF17" s="1">
        <v>2</v>
      </c>
      <c r="AG17" s="5">
        <f t="shared" si="15"/>
        <v>4.8780487804878048</v>
      </c>
      <c r="AH17" s="1">
        <v>2</v>
      </c>
      <c r="AI17" s="5">
        <f t="shared" si="16"/>
        <v>10</v>
      </c>
      <c r="AJ17" s="1">
        <v>0</v>
      </c>
      <c r="AK17" s="5">
        <f t="shared" si="17"/>
        <v>0</v>
      </c>
      <c r="AL17" s="1">
        <v>4</v>
      </c>
      <c r="AM17" s="5">
        <f t="shared" si="18"/>
        <v>7.4074074074074066</v>
      </c>
      <c r="AN17" s="1">
        <v>8</v>
      </c>
      <c r="AO17" s="5">
        <f t="shared" si="19"/>
        <v>25.806451612903224</v>
      </c>
      <c r="AP17" s="1">
        <v>5</v>
      </c>
      <c r="AQ17" s="5">
        <f t="shared" si="20"/>
        <v>2.4752475247524752</v>
      </c>
      <c r="AR17" s="24">
        <f t="shared" si="21"/>
        <v>551.80645161290317</v>
      </c>
      <c r="AS17" s="5">
        <f t="shared" si="22"/>
        <v>4.0070180205715138</v>
      </c>
    </row>
    <row r="18" spans="1:45" ht="15.75" x14ac:dyDescent="0.25">
      <c r="A18" s="1" t="s">
        <v>160</v>
      </c>
      <c r="B18" s="1">
        <v>1</v>
      </c>
      <c r="C18" s="5">
        <f t="shared" si="0"/>
        <v>1.5384615384615385</v>
      </c>
      <c r="D18" s="1">
        <v>2</v>
      </c>
      <c r="E18" s="5">
        <f t="shared" si="1"/>
        <v>3.1746031746031744</v>
      </c>
      <c r="F18" s="1">
        <v>73</v>
      </c>
      <c r="G18" s="5">
        <f t="shared" si="2"/>
        <v>3.4224097515236758</v>
      </c>
      <c r="H18" s="1">
        <v>19</v>
      </c>
      <c r="I18" s="5">
        <f t="shared" si="3"/>
        <v>4.8469387755102042</v>
      </c>
      <c r="J18" s="1">
        <v>2</v>
      </c>
      <c r="K18" s="5">
        <f t="shared" si="4"/>
        <v>2.7027027027027026</v>
      </c>
      <c r="L18" s="1">
        <v>0</v>
      </c>
      <c r="M18" s="5">
        <f t="shared" si="5"/>
        <v>0</v>
      </c>
      <c r="N18" s="1">
        <v>3</v>
      </c>
      <c r="O18" s="5">
        <f t="shared" si="6"/>
        <v>4.2857142857142856</v>
      </c>
      <c r="P18" s="1">
        <v>2</v>
      </c>
      <c r="Q18" s="5">
        <f t="shared" si="7"/>
        <v>3.7037037037037033</v>
      </c>
      <c r="R18" s="1">
        <v>4</v>
      </c>
      <c r="S18" s="5">
        <f t="shared" si="8"/>
        <v>4.7619047619047619</v>
      </c>
      <c r="T18" s="1">
        <v>1</v>
      </c>
      <c r="U18" s="5">
        <f t="shared" si="9"/>
        <v>2.7777777777777777</v>
      </c>
      <c r="V18" s="1">
        <v>76</v>
      </c>
      <c r="W18" s="5">
        <f t="shared" si="10"/>
        <v>4.3453401943967984</v>
      </c>
      <c r="X18" s="1">
        <v>1</v>
      </c>
      <c r="Y18" s="5">
        <f t="shared" si="11"/>
        <v>2.9411764705882351</v>
      </c>
      <c r="Z18" s="1">
        <v>3</v>
      </c>
      <c r="AA18" s="5">
        <f t="shared" si="12"/>
        <v>20</v>
      </c>
      <c r="AB18" s="1">
        <v>4</v>
      </c>
      <c r="AC18" s="5">
        <f t="shared" si="13"/>
        <v>3.3613445378151261</v>
      </c>
      <c r="AD18" s="1">
        <v>306</v>
      </c>
      <c r="AE18" s="5">
        <f t="shared" si="14"/>
        <v>3.6402569593147751</v>
      </c>
      <c r="AF18" s="1">
        <v>0</v>
      </c>
      <c r="AG18" s="5">
        <f t="shared" si="15"/>
        <v>0</v>
      </c>
      <c r="AH18" s="1">
        <v>0</v>
      </c>
      <c r="AI18" s="5">
        <f t="shared" si="16"/>
        <v>0</v>
      </c>
      <c r="AJ18" s="1">
        <v>1</v>
      </c>
      <c r="AK18" s="5">
        <f t="shared" si="17"/>
        <v>10</v>
      </c>
      <c r="AL18" s="1">
        <v>0</v>
      </c>
      <c r="AM18" s="5">
        <f t="shared" si="18"/>
        <v>0</v>
      </c>
      <c r="AN18" s="1">
        <v>1</v>
      </c>
      <c r="AO18" s="5">
        <f t="shared" si="19"/>
        <v>3.225806451612903</v>
      </c>
      <c r="AP18" s="1">
        <v>8</v>
      </c>
      <c r="AQ18" s="5">
        <f t="shared" si="20"/>
        <v>3.9603960396039604</v>
      </c>
      <c r="AR18" s="24">
        <f t="shared" si="21"/>
        <v>510.22580645161293</v>
      </c>
      <c r="AS18" s="5">
        <f t="shared" si="22"/>
        <v>3.7050744786261922</v>
      </c>
    </row>
    <row r="19" spans="1:45" ht="15.75" x14ac:dyDescent="0.25">
      <c r="A19" s="1" t="s">
        <v>161</v>
      </c>
      <c r="B19" s="1">
        <v>3</v>
      </c>
      <c r="C19" s="5">
        <f t="shared" si="0"/>
        <v>4.6153846153846159</v>
      </c>
      <c r="D19" s="1">
        <v>1</v>
      </c>
      <c r="E19" s="5">
        <f t="shared" si="1"/>
        <v>1.5873015873015872</v>
      </c>
      <c r="F19" s="1">
        <v>79</v>
      </c>
      <c r="G19" s="5">
        <f t="shared" si="2"/>
        <v>3.7037037037037033</v>
      </c>
      <c r="H19" s="1">
        <v>19</v>
      </c>
      <c r="I19" s="5">
        <f t="shared" si="3"/>
        <v>4.8469387755102042</v>
      </c>
      <c r="J19" s="1">
        <v>1</v>
      </c>
      <c r="K19" s="5">
        <f t="shared" si="4"/>
        <v>1.3513513513513513</v>
      </c>
      <c r="L19" s="1">
        <v>1</v>
      </c>
      <c r="M19" s="5">
        <f t="shared" si="5"/>
        <v>5.2631578947368416</v>
      </c>
      <c r="N19" s="1">
        <v>12</v>
      </c>
      <c r="O19" s="5">
        <f t="shared" si="6"/>
        <v>17.142857142857142</v>
      </c>
      <c r="P19" s="1">
        <v>0</v>
      </c>
      <c r="Q19" s="5">
        <f t="shared" si="7"/>
        <v>0</v>
      </c>
      <c r="R19" s="1">
        <v>2</v>
      </c>
      <c r="S19" s="5">
        <f t="shared" si="8"/>
        <v>2.3809523809523809</v>
      </c>
      <c r="T19" s="1">
        <v>0</v>
      </c>
      <c r="U19" s="5">
        <f t="shared" si="9"/>
        <v>0</v>
      </c>
      <c r="V19" s="1">
        <v>63</v>
      </c>
      <c r="W19" s="5">
        <f t="shared" si="10"/>
        <v>3.6020583190394513</v>
      </c>
      <c r="X19" s="1">
        <v>1</v>
      </c>
      <c r="Y19" s="5">
        <f t="shared" si="11"/>
        <v>2.9411764705882351</v>
      </c>
      <c r="Z19" s="1">
        <v>0</v>
      </c>
      <c r="AA19" s="5">
        <f t="shared" si="12"/>
        <v>0</v>
      </c>
      <c r="AB19" s="1">
        <v>5</v>
      </c>
      <c r="AC19" s="5">
        <f t="shared" si="13"/>
        <v>4.2016806722689077</v>
      </c>
      <c r="AD19" s="1">
        <v>323</v>
      </c>
      <c r="AE19" s="5">
        <f t="shared" si="14"/>
        <v>3.8424934570544846</v>
      </c>
      <c r="AF19" s="1">
        <v>1</v>
      </c>
      <c r="AG19" s="5">
        <f t="shared" si="15"/>
        <v>2.4390243902439024</v>
      </c>
      <c r="AH19" s="1">
        <v>1</v>
      </c>
      <c r="AI19" s="5">
        <f t="shared" si="16"/>
        <v>5</v>
      </c>
      <c r="AJ19" s="1">
        <v>0</v>
      </c>
      <c r="AK19" s="5">
        <f t="shared" si="17"/>
        <v>0</v>
      </c>
      <c r="AL19" s="1">
        <v>3</v>
      </c>
      <c r="AM19" s="5">
        <f t="shared" si="18"/>
        <v>5.5555555555555554</v>
      </c>
      <c r="AN19" s="1">
        <v>1</v>
      </c>
      <c r="AO19" s="5">
        <f t="shared" si="19"/>
        <v>3.225806451612903</v>
      </c>
      <c r="AP19" s="1">
        <v>14</v>
      </c>
      <c r="AQ19" s="5">
        <f t="shared" si="20"/>
        <v>6.9306930693069315</v>
      </c>
      <c r="AR19" s="24">
        <f t="shared" si="21"/>
        <v>533.22580645161293</v>
      </c>
      <c r="AS19" s="5">
        <f t="shared" si="22"/>
        <v>3.87209212440355</v>
      </c>
    </row>
    <row r="20" spans="1:45" ht="31.5" x14ac:dyDescent="0.25">
      <c r="A20" s="1" t="s">
        <v>162</v>
      </c>
      <c r="B20" s="1">
        <v>2</v>
      </c>
      <c r="C20" s="5">
        <f t="shared" si="0"/>
        <v>3.0769230769230771</v>
      </c>
      <c r="D20" s="1">
        <v>1</v>
      </c>
      <c r="E20" s="5">
        <f t="shared" si="1"/>
        <v>1.5873015873015872</v>
      </c>
      <c r="F20" s="1">
        <v>74</v>
      </c>
      <c r="G20" s="5">
        <f t="shared" si="2"/>
        <v>3.4692920768870135</v>
      </c>
      <c r="H20" s="1">
        <v>20</v>
      </c>
      <c r="I20" s="5">
        <f t="shared" si="3"/>
        <v>5.1020408163265305</v>
      </c>
      <c r="J20" s="1">
        <v>0</v>
      </c>
      <c r="K20" s="5">
        <f t="shared" si="4"/>
        <v>0</v>
      </c>
      <c r="L20" s="1">
        <v>1</v>
      </c>
      <c r="M20" s="5">
        <f t="shared" si="5"/>
        <v>5.2631578947368416</v>
      </c>
      <c r="N20" s="1">
        <v>1</v>
      </c>
      <c r="O20" s="5">
        <f t="shared" si="6"/>
        <v>1.4285714285714286</v>
      </c>
      <c r="P20" s="1">
        <v>3</v>
      </c>
      <c r="Q20" s="5">
        <f t="shared" si="7"/>
        <v>5.5555555555555554</v>
      </c>
      <c r="R20" s="1">
        <v>7</v>
      </c>
      <c r="S20" s="5">
        <f t="shared" si="8"/>
        <v>8.3333333333333321</v>
      </c>
      <c r="T20" s="1">
        <v>2</v>
      </c>
      <c r="U20" s="5">
        <f t="shared" si="9"/>
        <v>5.5555555555555554</v>
      </c>
      <c r="V20" s="1">
        <v>52</v>
      </c>
      <c r="W20" s="5">
        <f t="shared" si="10"/>
        <v>2.9731275014293885</v>
      </c>
      <c r="X20" s="1">
        <v>1</v>
      </c>
      <c r="Y20" s="5">
        <f t="shared" si="11"/>
        <v>2.9411764705882351</v>
      </c>
      <c r="Z20" s="1">
        <v>2</v>
      </c>
      <c r="AA20" s="5">
        <f t="shared" si="12"/>
        <v>13.333333333333334</v>
      </c>
      <c r="AB20" s="1">
        <v>7</v>
      </c>
      <c r="AC20" s="5">
        <f t="shared" si="13"/>
        <v>5.8823529411764701</v>
      </c>
      <c r="AD20" s="1">
        <v>346</v>
      </c>
      <c r="AE20" s="5">
        <f t="shared" si="14"/>
        <v>4.1161075422317399</v>
      </c>
      <c r="AF20" s="1">
        <v>2</v>
      </c>
      <c r="AG20" s="5">
        <f t="shared" si="15"/>
        <v>4.8780487804878048</v>
      </c>
      <c r="AH20" s="1">
        <v>0</v>
      </c>
      <c r="AI20" s="5">
        <f t="shared" si="16"/>
        <v>0</v>
      </c>
      <c r="AJ20" s="1">
        <v>0</v>
      </c>
      <c r="AK20" s="5">
        <f t="shared" si="17"/>
        <v>0</v>
      </c>
      <c r="AL20" s="1">
        <v>0</v>
      </c>
      <c r="AM20" s="5">
        <f t="shared" si="18"/>
        <v>0</v>
      </c>
      <c r="AN20" s="1">
        <v>2</v>
      </c>
      <c r="AO20" s="5">
        <f t="shared" si="19"/>
        <v>6.4516129032258061</v>
      </c>
      <c r="AP20" s="1">
        <v>8</v>
      </c>
      <c r="AQ20" s="5">
        <f t="shared" si="20"/>
        <v>3.9603960396039604</v>
      </c>
      <c r="AR20" s="24">
        <f t="shared" si="21"/>
        <v>537.45161290322585</v>
      </c>
      <c r="AS20" s="5">
        <f t="shared" si="22"/>
        <v>3.9027783959278612</v>
      </c>
    </row>
    <row r="21" spans="1:45" ht="31.5" x14ac:dyDescent="0.25">
      <c r="A21" s="1" t="s">
        <v>163</v>
      </c>
      <c r="B21" s="1">
        <v>2</v>
      </c>
      <c r="C21" s="5">
        <f t="shared" si="0"/>
        <v>3.0769230769230771</v>
      </c>
      <c r="D21" s="1">
        <v>5</v>
      </c>
      <c r="E21" s="5">
        <f t="shared" si="1"/>
        <v>7.9365079365079358</v>
      </c>
      <c r="F21" s="1">
        <v>77</v>
      </c>
      <c r="G21" s="5">
        <f t="shared" si="2"/>
        <v>3.6099390529770279</v>
      </c>
      <c r="H21" s="1">
        <v>19</v>
      </c>
      <c r="I21" s="5">
        <f t="shared" si="3"/>
        <v>4.8469387755102042</v>
      </c>
      <c r="J21" s="1">
        <v>2</v>
      </c>
      <c r="K21" s="5">
        <f t="shared" si="4"/>
        <v>2.7027027027027026</v>
      </c>
      <c r="L21" s="1">
        <v>1</v>
      </c>
      <c r="M21" s="5">
        <f t="shared" si="5"/>
        <v>5.2631578947368416</v>
      </c>
      <c r="N21" s="1">
        <v>3</v>
      </c>
      <c r="O21" s="5">
        <f t="shared" si="6"/>
        <v>4.2857142857142856</v>
      </c>
      <c r="P21" s="1">
        <v>2</v>
      </c>
      <c r="Q21" s="5">
        <f t="shared" si="7"/>
        <v>3.7037037037037033</v>
      </c>
      <c r="R21" s="1">
        <v>2</v>
      </c>
      <c r="S21" s="5">
        <f t="shared" si="8"/>
        <v>2.3809523809523809</v>
      </c>
      <c r="T21" s="1">
        <v>2</v>
      </c>
      <c r="U21" s="5">
        <f t="shared" si="9"/>
        <v>5.5555555555555554</v>
      </c>
      <c r="V21" s="1">
        <v>68</v>
      </c>
      <c r="W21" s="5">
        <f t="shared" si="10"/>
        <v>3.8879359634076613</v>
      </c>
      <c r="X21" s="1">
        <v>1</v>
      </c>
      <c r="Y21" s="5">
        <f t="shared" si="11"/>
        <v>2.9411764705882351</v>
      </c>
      <c r="Z21" s="1">
        <v>1</v>
      </c>
      <c r="AA21" s="5">
        <f t="shared" si="12"/>
        <v>6.666666666666667</v>
      </c>
      <c r="AB21" s="1">
        <v>3</v>
      </c>
      <c r="AC21" s="5">
        <f t="shared" si="13"/>
        <v>2.5210084033613445</v>
      </c>
      <c r="AD21" s="1">
        <v>390</v>
      </c>
      <c r="AE21" s="5">
        <f t="shared" si="14"/>
        <v>4.6395431834403995</v>
      </c>
      <c r="AF21" s="1">
        <v>2</v>
      </c>
      <c r="AG21" s="5">
        <f t="shared" si="15"/>
        <v>4.8780487804878048</v>
      </c>
      <c r="AH21" s="1">
        <v>0</v>
      </c>
      <c r="AI21" s="5">
        <f t="shared" si="16"/>
        <v>0</v>
      </c>
      <c r="AJ21" s="1">
        <v>0</v>
      </c>
      <c r="AK21" s="5">
        <f t="shared" si="17"/>
        <v>0</v>
      </c>
      <c r="AL21" s="1">
        <v>1</v>
      </c>
      <c r="AM21" s="5">
        <f t="shared" si="18"/>
        <v>1.8518518518518516</v>
      </c>
      <c r="AN21" s="1">
        <v>2</v>
      </c>
      <c r="AO21" s="5">
        <f t="shared" si="19"/>
        <v>6.4516129032258061</v>
      </c>
      <c r="AP21" s="1">
        <v>9</v>
      </c>
      <c r="AQ21" s="5">
        <f t="shared" si="20"/>
        <v>4.455445544554455</v>
      </c>
      <c r="AR21" s="24">
        <f t="shared" si="21"/>
        <v>598.45161290322585</v>
      </c>
      <c r="AS21" s="5">
        <f t="shared" si="22"/>
        <v>4.3457382390765069</v>
      </c>
    </row>
    <row r="22" spans="1:45" ht="31.5" x14ac:dyDescent="0.25">
      <c r="A22" s="1" t="s">
        <v>164</v>
      </c>
      <c r="B22" s="1">
        <v>0</v>
      </c>
      <c r="C22" s="5">
        <f t="shared" si="0"/>
        <v>0</v>
      </c>
      <c r="D22" s="1">
        <v>2</v>
      </c>
      <c r="E22" s="5">
        <f t="shared" si="1"/>
        <v>3.1746031746031744</v>
      </c>
      <c r="F22" s="1">
        <v>55</v>
      </c>
      <c r="G22" s="5">
        <f t="shared" si="2"/>
        <v>2.5785278949835915</v>
      </c>
      <c r="H22" s="1">
        <v>12</v>
      </c>
      <c r="I22" s="5">
        <f t="shared" si="3"/>
        <v>3.0612244897959182</v>
      </c>
      <c r="J22" s="1">
        <v>6</v>
      </c>
      <c r="K22" s="5">
        <f t="shared" si="4"/>
        <v>8.1081081081081088</v>
      </c>
      <c r="L22" s="1">
        <v>1</v>
      </c>
      <c r="M22" s="5">
        <f t="shared" si="5"/>
        <v>5.2631578947368416</v>
      </c>
      <c r="N22" s="1">
        <v>0</v>
      </c>
      <c r="O22" s="5">
        <f t="shared" si="6"/>
        <v>0</v>
      </c>
      <c r="P22" s="1">
        <v>0</v>
      </c>
      <c r="Q22" s="5">
        <f t="shared" si="7"/>
        <v>0</v>
      </c>
      <c r="R22" s="1">
        <v>1</v>
      </c>
      <c r="S22" s="5">
        <f t="shared" si="8"/>
        <v>1.1904761904761905</v>
      </c>
      <c r="T22" s="1">
        <v>1</v>
      </c>
      <c r="U22" s="5">
        <f t="shared" si="9"/>
        <v>2.7777777777777777</v>
      </c>
      <c r="V22" s="1">
        <v>52</v>
      </c>
      <c r="W22" s="5">
        <f t="shared" si="10"/>
        <v>2.9731275014293885</v>
      </c>
      <c r="X22" s="1">
        <v>3</v>
      </c>
      <c r="Y22" s="5">
        <f t="shared" si="11"/>
        <v>8.8235294117647065</v>
      </c>
      <c r="Z22" s="1">
        <v>0</v>
      </c>
      <c r="AA22" s="5">
        <f t="shared" si="12"/>
        <v>0</v>
      </c>
      <c r="AB22" s="1">
        <v>9</v>
      </c>
      <c r="AC22" s="5">
        <f t="shared" si="13"/>
        <v>7.5630252100840334</v>
      </c>
      <c r="AD22" s="1">
        <v>272</v>
      </c>
      <c r="AE22" s="5">
        <f t="shared" si="14"/>
        <v>3.2357839638353556</v>
      </c>
      <c r="AF22" s="1">
        <v>2</v>
      </c>
      <c r="AG22" s="5">
        <f t="shared" si="15"/>
        <v>4.8780487804878048</v>
      </c>
      <c r="AH22" s="1">
        <v>0</v>
      </c>
      <c r="AI22" s="5">
        <f t="shared" si="16"/>
        <v>0</v>
      </c>
      <c r="AJ22" s="1">
        <v>0</v>
      </c>
      <c r="AK22" s="5">
        <f t="shared" si="17"/>
        <v>0</v>
      </c>
      <c r="AL22" s="1">
        <v>4</v>
      </c>
      <c r="AM22" s="5">
        <f t="shared" si="18"/>
        <v>7.4074074074074066</v>
      </c>
      <c r="AN22" s="1">
        <v>1</v>
      </c>
      <c r="AO22" s="5">
        <f t="shared" si="19"/>
        <v>3.225806451612903</v>
      </c>
      <c r="AP22" s="1">
        <v>13</v>
      </c>
      <c r="AQ22" s="5">
        <f t="shared" si="20"/>
        <v>6.435643564356436</v>
      </c>
      <c r="AR22" s="24">
        <f t="shared" si="21"/>
        <v>437.22580645161293</v>
      </c>
      <c r="AS22" s="5">
        <f t="shared" si="22"/>
        <v>3.1749749942024028</v>
      </c>
    </row>
    <row r="23" spans="1:45" ht="31.5" x14ac:dyDescent="0.25">
      <c r="A23" s="1" t="s">
        <v>165</v>
      </c>
      <c r="B23" s="1">
        <v>1</v>
      </c>
      <c r="C23" s="5">
        <f t="shared" si="0"/>
        <v>1.5384615384615385</v>
      </c>
      <c r="D23" s="1">
        <v>0</v>
      </c>
      <c r="E23" s="5">
        <f t="shared" si="1"/>
        <v>0</v>
      </c>
      <c r="F23" s="1">
        <v>69</v>
      </c>
      <c r="G23" s="5">
        <f t="shared" si="2"/>
        <v>3.2348804500703237</v>
      </c>
      <c r="H23" s="1">
        <v>10</v>
      </c>
      <c r="I23" s="5">
        <f t="shared" si="3"/>
        <v>2.5510204081632653</v>
      </c>
      <c r="J23" s="1">
        <v>1</v>
      </c>
      <c r="K23" s="5">
        <f t="shared" si="4"/>
        <v>1.3513513513513513</v>
      </c>
      <c r="L23" s="1">
        <v>1</v>
      </c>
      <c r="M23" s="5">
        <f t="shared" si="5"/>
        <v>5.2631578947368416</v>
      </c>
      <c r="N23" s="1">
        <v>3</v>
      </c>
      <c r="O23" s="5">
        <f t="shared" si="6"/>
        <v>4.2857142857142856</v>
      </c>
      <c r="P23" s="1">
        <v>0</v>
      </c>
      <c r="Q23" s="5">
        <f t="shared" si="7"/>
        <v>0</v>
      </c>
      <c r="R23" s="1">
        <v>2</v>
      </c>
      <c r="S23" s="5">
        <f t="shared" si="8"/>
        <v>2.3809523809523809</v>
      </c>
      <c r="T23" s="1">
        <v>2</v>
      </c>
      <c r="U23" s="5">
        <f t="shared" si="9"/>
        <v>5.5555555555555554</v>
      </c>
      <c r="V23" s="1">
        <v>67</v>
      </c>
      <c r="W23" s="5">
        <f t="shared" si="10"/>
        <v>3.8307604345340196</v>
      </c>
      <c r="X23" s="1">
        <v>1</v>
      </c>
      <c r="Y23" s="5">
        <f t="shared" si="11"/>
        <v>2.9411764705882351</v>
      </c>
      <c r="Z23" s="1">
        <v>1</v>
      </c>
      <c r="AA23" s="5">
        <f t="shared" si="12"/>
        <v>6.666666666666667</v>
      </c>
      <c r="AB23" s="1">
        <v>2</v>
      </c>
      <c r="AC23" s="5">
        <f t="shared" si="13"/>
        <v>1.680672268907563</v>
      </c>
      <c r="AD23" s="1">
        <v>278</v>
      </c>
      <c r="AE23" s="5">
        <f t="shared" si="14"/>
        <v>3.3071615512729005</v>
      </c>
      <c r="AF23" s="1">
        <v>0</v>
      </c>
      <c r="AG23" s="5">
        <f t="shared" si="15"/>
        <v>0</v>
      </c>
      <c r="AH23" s="1">
        <v>1</v>
      </c>
      <c r="AI23" s="5">
        <f t="shared" si="16"/>
        <v>5</v>
      </c>
      <c r="AJ23" s="1">
        <v>1</v>
      </c>
      <c r="AK23" s="5">
        <f t="shared" si="17"/>
        <v>10</v>
      </c>
      <c r="AL23" s="1">
        <v>2</v>
      </c>
      <c r="AM23" s="5">
        <f t="shared" si="18"/>
        <v>3.7037037037037033</v>
      </c>
      <c r="AN23" s="1">
        <v>0</v>
      </c>
      <c r="AO23" s="5">
        <f t="shared" si="19"/>
        <v>0</v>
      </c>
      <c r="AP23" s="1">
        <v>8</v>
      </c>
      <c r="AQ23" s="5">
        <f t="shared" si="20"/>
        <v>3.9603960396039604</v>
      </c>
      <c r="AR23" s="24">
        <f t="shared" si="21"/>
        <v>450</v>
      </c>
      <c r="AS23" s="5">
        <f t="shared" si="22"/>
        <v>3.2677365478178775</v>
      </c>
    </row>
    <row r="24" spans="1:45" ht="31.5" x14ac:dyDescent="0.25">
      <c r="A24" s="1" t="s">
        <v>166</v>
      </c>
      <c r="B24" s="1">
        <v>1</v>
      </c>
      <c r="C24" s="5">
        <f t="shared" si="0"/>
        <v>1.5384615384615385</v>
      </c>
      <c r="D24" s="1">
        <v>6</v>
      </c>
      <c r="E24" s="5">
        <f t="shared" si="1"/>
        <v>9.5238095238095237</v>
      </c>
      <c r="F24" s="1">
        <v>68</v>
      </c>
      <c r="G24" s="5">
        <f t="shared" si="2"/>
        <v>3.1879981247069851</v>
      </c>
      <c r="H24" s="1">
        <v>17</v>
      </c>
      <c r="I24" s="5">
        <f t="shared" si="3"/>
        <v>4.3367346938775508</v>
      </c>
      <c r="J24" s="1">
        <v>1</v>
      </c>
      <c r="K24" s="5">
        <f t="shared" si="4"/>
        <v>1.3513513513513513</v>
      </c>
      <c r="L24" s="1">
        <v>0</v>
      </c>
      <c r="M24" s="5">
        <f t="shared" si="5"/>
        <v>0</v>
      </c>
      <c r="N24" s="1">
        <v>3</v>
      </c>
      <c r="O24" s="5">
        <f t="shared" si="6"/>
        <v>4.2857142857142856</v>
      </c>
      <c r="P24" s="1">
        <v>2</v>
      </c>
      <c r="Q24" s="5">
        <f t="shared" si="7"/>
        <v>3.7037037037037033</v>
      </c>
      <c r="R24" s="1">
        <v>5</v>
      </c>
      <c r="S24" s="5">
        <f t="shared" si="8"/>
        <v>5.9523809523809517</v>
      </c>
      <c r="T24" s="1">
        <v>1</v>
      </c>
      <c r="U24" s="5">
        <f t="shared" si="9"/>
        <v>2.7777777777777777</v>
      </c>
      <c r="V24" s="1">
        <v>44</v>
      </c>
      <c r="W24" s="5">
        <f t="shared" si="10"/>
        <v>2.5157232704402519</v>
      </c>
      <c r="X24" s="1">
        <v>3</v>
      </c>
      <c r="Y24" s="5">
        <f t="shared" si="11"/>
        <v>8.8235294117647065</v>
      </c>
      <c r="Z24" s="1">
        <v>0</v>
      </c>
      <c r="AA24" s="5">
        <f t="shared" si="12"/>
        <v>0</v>
      </c>
      <c r="AB24" s="1">
        <v>6</v>
      </c>
      <c r="AC24" s="5">
        <f t="shared" si="13"/>
        <v>5.0420168067226889</v>
      </c>
      <c r="AD24" s="1">
        <v>273</v>
      </c>
      <c r="AE24" s="5">
        <f t="shared" si="14"/>
        <v>3.2476802284082797</v>
      </c>
      <c r="AF24" s="1">
        <v>1</v>
      </c>
      <c r="AG24" s="5">
        <f t="shared" si="15"/>
        <v>2.4390243902439024</v>
      </c>
      <c r="AH24" s="1">
        <v>0</v>
      </c>
      <c r="AI24" s="5">
        <f t="shared" si="16"/>
        <v>0</v>
      </c>
      <c r="AJ24" s="1">
        <v>0</v>
      </c>
      <c r="AK24" s="5">
        <f t="shared" si="17"/>
        <v>0</v>
      </c>
      <c r="AL24" s="1">
        <v>0</v>
      </c>
      <c r="AM24" s="5">
        <f t="shared" si="18"/>
        <v>0</v>
      </c>
      <c r="AN24" s="1">
        <v>2</v>
      </c>
      <c r="AO24" s="5">
        <f t="shared" si="19"/>
        <v>6.4516129032258061</v>
      </c>
      <c r="AP24" s="1">
        <v>9</v>
      </c>
      <c r="AQ24" s="5">
        <f t="shared" si="20"/>
        <v>4.455445544554455</v>
      </c>
      <c r="AR24" s="24">
        <f t="shared" si="21"/>
        <v>448.45161290322579</v>
      </c>
      <c r="AS24" s="5">
        <f t="shared" si="22"/>
        <v>3.2564927231372138</v>
      </c>
    </row>
    <row r="25" spans="1:45" ht="31.5" x14ac:dyDescent="0.25">
      <c r="A25" s="1" t="s">
        <v>167</v>
      </c>
      <c r="B25" s="1">
        <v>0</v>
      </c>
      <c r="C25" s="5">
        <f t="shared" si="0"/>
        <v>0</v>
      </c>
      <c r="D25" s="1">
        <v>8</v>
      </c>
      <c r="E25" s="5">
        <f t="shared" si="1"/>
        <v>12.698412698412698</v>
      </c>
      <c r="F25" s="1">
        <v>68</v>
      </c>
      <c r="G25" s="5">
        <f t="shared" si="2"/>
        <v>3.1879981247069851</v>
      </c>
      <c r="H25" s="1">
        <v>13</v>
      </c>
      <c r="I25" s="5">
        <f t="shared" si="3"/>
        <v>3.3163265306122449</v>
      </c>
      <c r="J25" s="1">
        <v>1</v>
      </c>
      <c r="K25" s="5">
        <f t="shared" si="4"/>
        <v>1.3513513513513513</v>
      </c>
      <c r="L25" s="1">
        <v>0</v>
      </c>
      <c r="M25" s="5">
        <f t="shared" si="5"/>
        <v>0</v>
      </c>
      <c r="N25" s="1">
        <v>3</v>
      </c>
      <c r="O25" s="5">
        <f t="shared" si="6"/>
        <v>4.2857142857142856</v>
      </c>
      <c r="P25" s="1">
        <v>3</v>
      </c>
      <c r="Q25" s="5">
        <f t="shared" si="7"/>
        <v>5.5555555555555554</v>
      </c>
      <c r="R25" s="1">
        <v>3</v>
      </c>
      <c r="S25" s="5">
        <f t="shared" si="8"/>
        <v>3.5714285714285712</v>
      </c>
      <c r="T25" s="1">
        <v>4</v>
      </c>
      <c r="U25" s="5">
        <f t="shared" si="9"/>
        <v>11.111111111111111</v>
      </c>
      <c r="V25" s="1">
        <v>59</v>
      </c>
      <c r="W25" s="5">
        <f t="shared" si="10"/>
        <v>3.3733562035448825</v>
      </c>
      <c r="X25" s="1">
        <v>4</v>
      </c>
      <c r="Y25" s="5">
        <f t="shared" si="11"/>
        <v>11.76470588235294</v>
      </c>
      <c r="Z25" s="1">
        <v>1</v>
      </c>
      <c r="AA25" s="5">
        <f t="shared" si="12"/>
        <v>6.666666666666667</v>
      </c>
      <c r="AB25" s="1">
        <v>5</v>
      </c>
      <c r="AC25" s="5">
        <f t="shared" si="13"/>
        <v>4.2016806722689077</v>
      </c>
      <c r="AD25" s="1">
        <v>264</v>
      </c>
      <c r="AE25" s="5">
        <f t="shared" si="14"/>
        <v>3.1406138472519629</v>
      </c>
      <c r="AF25" s="1">
        <v>1</v>
      </c>
      <c r="AG25" s="5">
        <f t="shared" si="15"/>
        <v>2.4390243902439024</v>
      </c>
      <c r="AH25" s="1">
        <v>0</v>
      </c>
      <c r="AI25" s="5">
        <f t="shared" si="16"/>
        <v>0</v>
      </c>
      <c r="AJ25" s="1">
        <v>1</v>
      </c>
      <c r="AK25" s="5">
        <f t="shared" si="17"/>
        <v>10</v>
      </c>
      <c r="AL25" s="1">
        <v>4</v>
      </c>
      <c r="AM25" s="5">
        <f t="shared" si="18"/>
        <v>7.4074074074074066</v>
      </c>
      <c r="AN25" s="1">
        <v>1</v>
      </c>
      <c r="AO25" s="5">
        <f t="shared" si="19"/>
        <v>3.225806451612903</v>
      </c>
      <c r="AP25" s="1">
        <v>12</v>
      </c>
      <c r="AQ25" s="5">
        <f t="shared" si="20"/>
        <v>5.9405940594059405</v>
      </c>
      <c r="AR25" s="24">
        <f t="shared" si="21"/>
        <v>458.22580645161293</v>
      </c>
      <c r="AS25" s="5">
        <f t="shared" si="22"/>
        <v>3.3274693664339035</v>
      </c>
    </row>
    <row r="26" spans="1:45" ht="31.5" x14ac:dyDescent="0.25">
      <c r="A26" s="1" t="s">
        <v>168</v>
      </c>
      <c r="B26" s="1">
        <v>2</v>
      </c>
      <c r="C26" s="5">
        <f t="shared" si="0"/>
        <v>3.0769230769230771</v>
      </c>
      <c r="D26" s="1">
        <v>5</v>
      </c>
      <c r="E26" s="5">
        <f t="shared" si="1"/>
        <v>7.9365079365079358</v>
      </c>
      <c r="F26" s="1">
        <v>70</v>
      </c>
      <c r="G26" s="5">
        <f t="shared" si="2"/>
        <v>3.2817627754336618</v>
      </c>
      <c r="H26" s="1">
        <v>18</v>
      </c>
      <c r="I26" s="5">
        <f t="shared" si="3"/>
        <v>4.591836734693878</v>
      </c>
      <c r="J26" s="1">
        <v>0</v>
      </c>
      <c r="K26" s="5">
        <f t="shared" si="4"/>
        <v>0</v>
      </c>
      <c r="L26" s="1">
        <v>1</v>
      </c>
      <c r="M26" s="5">
        <f t="shared" si="5"/>
        <v>5.2631578947368416</v>
      </c>
      <c r="N26" s="1">
        <v>1</v>
      </c>
      <c r="O26" s="5">
        <f t="shared" si="6"/>
        <v>1.4285714285714286</v>
      </c>
      <c r="P26" s="1">
        <v>1</v>
      </c>
      <c r="Q26" s="5">
        <f t="shared" si="7"/>
        <v>1.8518518518518516</v>
      </c>
      <c r="R26" s="1">
        <v>1</v>
      </c>
      <c r="S26" s="5">
        <f t="shared" si="8"/>
        <v>1.1904761904761905</v>
      </c>
      <c r="T26" s="1">
        <v>0</v>
      </c>
      <c r="U26" s="5">
        <f t="shared" si="9"/>
        <v>0</v>
      </c>
      <c r="V26" s="1">
        <v>59</v>
      </c>
      <c r="W26" s="5">
        <f t="shared" si="10"/>
        <v>3.3733562035448825</v>
      </c>
      <c r="X26" s="1">
        <v>0</v>
      </c>
      <c r="Y26" s="5">
        <f t="shared" si="11"/>
        <v>0</v>
      </c>
      <c r="Z26" s="1">
        <v>0</v>
      </c>
      <c r="AA26" s="5">
        <f t="shared" si="12"/>
        <v>0</v>
      </c>
      <c r="AB26" s="1">
        <v>0</v>
      </c>
      <c r="AC26" s="5">
        <f t="shared" si="13"/>
        <v>0</v>
      </c>
      <c r="AD26" s="1">
        <v>256</v>
      </c>
      <c r="AE26" s="5">
        <f t="shared" si="14"/>
        <v>3.0454437306685702</v>
      </c>
      <c r="AF26" s="1">
        <v>2</v>
      </c>
      <c r="AG26" s="5">
        <f t="shared" si="15"/>
        <v>4.8780487804878048</v>
      </c>
      <c r="AH26" s="1">
        <v>0</v>
      </c>
      <c r="AI26" s="5">
        <f t="shared" si="16"/>
        <v>0</v>
      </c>
      <c r="AJ26" s="1">
        <v>0</v>
      </c>
      <c r="AK26" s="5">
        <f t="shared" si="17"/>
        <v>0</v>
      </c>
      <c r="AL26" s="1">
        <v>0</v>
      </c>
      <c r="AM26" s="5">
        <f t="shared" si="18"/>
        <v>0</v>
      </c>
      <c r="AN26" s="1">
        <v>1</v>
      </c>
      <c r="AO26" s="5">
        <f t="shared" si="19"/>
        <v>3.225806451612903</v>
      </c>
      <c r="AP26" s="1">
        <v>7</v>
      </c>
      <c r="AQ26" s="5">
        <f t="shared" si="20"/>
        <v>3.4653465346534658</v>
      </c>
      <c r="AR26" s="24">
        <f t="shared" si="21"/>
        <v>427.22580645161293</v>
      </c>
      <c r="AS26" s="5">
        <f t="shared" si="22"/>
        <v>3.1023586264731167</v>
      </c>
    </row>
    <row r="27" spans="1:45" ht="31.5" x14ac:dyDescent="0.25">
      <c r="A27" s="1" t="s">
        <v>169</v>
      </c>
      <c r="B27" s="1">
        <v>2</v>
      </c>
      <c r="C27" s="5">
        <f t="shared" si="0"/>
        <v>3.0769230769230771</v>
      </c>
      <c r="D27" s="1">
        <v>2</v>
      </c>
      <c r="E27" s="5">
        <f t="shared" si="1"/>
        <v>3.1746031746031744</v>
      </c>
      <c r="F27" s="1">
        <v>68</v>
      </c>
      <c r="G27" s="5">
        <f t="shared" si="2"/>
        <v>3.1879981247069851</v>
      </c>
      <c r="H27" s="1">
        <v>14</v>
      </c>
      <c r="I27" s="5">
        <f t="shared" si="3"/>
        <v>3.5714285714285712</v>
      </c>
      <c r="J27" s="1">
        <v>2</v>
      </c>
      <c r="K27" s="5">
        <f t="shared" si="4"/>
        <v>2.7027027027027026</v>
      </c>
      <c r="L27" s="1">
        <v>0</v>
      </c>
      <c r="M27" s="5">
        <f t="shared" si="5"/>
        <v>0</v>
      </c>
      <c r="N27" s="1">
        <v>1</v>
      </c>
      <c r="O27" s="5">
        <f t="shared" si="6"/>
        <v>1.4285714285714286</v>
      </c>
      <c r="P27" s="1">
        <v>4</v>
      </c>
      <c r="Q27" s="5">
        <f t="shared" si="7"/>
        <v>7.4074074074074066</v>
      </c>
      <c r="R27" s="1">
        <v>4</v>
      </c>
      <c r="S27" s="5">
        <f t="shared" si="8"/>
        <v>4.7619047619047619</v>
      </c>
      <c r="T27" s="1">
        <v>2</v>
      </c>
      <c r="U27" s="5">
        <f t="shared" si="9"/>
        <v>5.5555555555555554</v>
      </c>
      <c r="V27" s="1">
        <v>49</v>
      </c>
      <c r="W27" s="5">
        <f t="shared" si="10"/>
        <v>2.801600914808462</v>
      </c>
      <c r="X27" s="1">
        <v>2</v>
      </c>
      <c r="Y27" s="5">
        <f t="shared" si="11"/>
        <v>5.8823529411764701</v>
      </c>
      <c r="Z27" s="1">
        <v>1</v>
      </c>
      <c r="AA27" s="5">
        <f t="shared" si="12"/>
        <v>6.666666666666667</v>
      </c>
      <c r="AB27" s="1">
        <v>5</v>
      </c>
      <c r="AC27" s="5">
        <f t="shared" si="13"/>
        <v>4.2016806722689077</v>
      </c>
      <c r="AD27" s="1">
        <v>234</v>
      </c>
      <c r="AE27" s="5">
        <f t="shared" si="14"/>
        <v>2.7837259100642395</v>
      </c>
      <c r="AF27" s="1">
        <v>1</v>
      </c>
      <c r="AG27" s="5">
        <f t="shared" si="15"/>
        <v>2.4390243902439024</v>
      </c>
      <c r="AH27" s="1">
        <v>0</v>
      </c>
      <c r="AI27" s="5">
        <f t="shared" si="16"/>
        <v>0</v>
      </c>
      <c r="AJ27" s="1">
        <v>0</v>
      </c>
      <c r="AK27" s="5">
        <f t="shared" si="17"/>
        <v>0</v>
      </c>
      <c r="AL27" s="1">
        <v>1</v>
      </c>
      <c r="AM27" s="5">
        <f t="shared" si="18"/>
        <v>1.8518518518518516</v>
      </c>
      <c r="AN27" s="1">
        <v>2</v>
      </c>
      <c r="AO27" s="5">
        <f t="shared" si="19"/>
        <v>6.4516129032258061</v>
      </c>
      <c r="AP27" s="1">
        <v>5</v>
      </c>
      <c r="AQ27" s="5">
        <f t="shared" si="20"/>
        <v>2.4752475247524752</v>
      </c>
      <c r="AR27" s="24">
        <f t="shared" si="21"/>
        <v>405.45161290322579</v>
      </c>
      <c r="AS27" s="5">
        <f t="shared" si="22"/>
        <v>2.9442423419012833</v>
      </c>
    </row>
    <row r="28" spans="1:45" ht="15.75" x14ac:dyDescent="0.25">
      <c r="A28" s="14" t="s">
        <v>9</v>
      </c>
      <c r="B28" s="14">
        <f>SUM(B4:B27)</f>
        <v>65</v>
      </c>
      <c r="C28" s="5">
        <f t="shared" si="0"/>
        <v>100</v>
      </c>
      <c r="D28" s="14">
        <f t="shared" ref="D28:AR28" si="23">SUM(D4:D27)</f>
        <v>63</v>
      </c>
      <c r="E28" s="5">
        <f t="shared" si="1"/>
        <v>100</v>
      </c>
      <c r="F28" s="14">
        <f t="shared" si="23"/>
        <v>2133</v>
      </c>
      <c r="G28" s="5">
        <f t="shared" si="2"/>
        <v>100</v>
      </c>
      <c r="H28" s="14">
        <f t="shared" si="23"/>
        <v>392</v>
      </c>
      <c r="I28" s="5">
        <f t="shared" si="3"/>
        <v>100</v>
      </c>
      <c r="J28" s="14">
        <f t="shared" si="23"/>
        <v>74</v>
      </c>
      <c r="K28" s="5">
        <f t="shared" si="4"/>
        <v>100</v>
      </c>
      <c r="L28" s="14">
        <f t="shared" si="23"/>
        <v>19</v>
      </c>
      <c r="M28" s="5">
        <f t="shared" si="5"/>
        <v>100</v>
      </c>
      <c r="N28" s="14">
        <f t="shared" si="23"/>
        <v>70</v>
      </c>
      <c r="O28" s="5">
        <f t="shared" si="6"/>
        <v>100</v>
      </c>
      <c r="P28" s="14">
        <f t="shared" si="23"/>
        <v>54</v>
      </c>
      <c r="Q28" s="5">
        <f t="shared" si="7"/>
        <v>100</v>
      </c>
      <c r="R28" s="14">
        <f t="shared" si="23"/>
        <v>84</v>
      </c>
      <c r="S28" s="5">
        <f t="shared" si="8"/>
        <v>100</v>
      </c>
      <c r="T28" s="14">
        <f t="shared" si="23"/>
        <v>36</v>
      </c>
      <c r="U28" s="5">
        <f t="shared" si="9"/>
        <v>100</v>
      </c>
      <c r="V28" s="14">
        <f t="shared" si="23"/>
        <v>1749</v>
      </c>
      <c r="W28" s="5">
        <f t="shared" si="10"/>
        <v>100</v>
      </c>
      <c r="X28" s="14">
        <f t="shared" si="23"/>
        <v>34</v>
      </c>
      <c r="Y28" s="5">
        <f t="shared" si="11"/>
        <v>100</v>
      </c>
      <c r="Z28" s="14">
        <f t="shared" si="23"/>
        <v>15</v>
      </c>
      <c r="AA28" s="5">
        <f t="shared" si="12"/>
        <v>100</v>
      </c>
      <c r="AB28" s="14">
        <f t="shared" si="23"/>
        <v>119</v>
      </c>
      <c r="AC28" s="5">
        <f t="shared" si="13"/>
        <v>100</v>
      </c>
      <c r="AD28" s="14">
        <f t="shared" si="23"/>
        <v>8406</v>
      </c>
      <c r="AE28" s="5">
        <f t="shared" si="14"/>
        <v>100</v>
      </c>
      <c r="AF28" s="14">
        <f t="shared" si="23"/>
        <v>41</v>
      </c>
      <c r="AG28" s="5">
        <f t="shared" si="15"/>
        <v>100</v>
      </c>
      <c r="AH28" s="14">
        <f t="shared" si="23"/>
        <v>20</v>
      </c>
      <c r="AI28" s="5">
        <f t="shared" si="16"/>
        <v>100</v>
      </c>
      <c r="AJ28" s="14">
        <f t="shared" si="23"/>
        <v>10</v>
      </c>
      <c r="AK28" s="5">
        <f t="shared" si="17"/>
        <v>100</v>
      </c>
      <c r="AL28" s="14">
        <f t="shared" si="23"/>
        <v>54</v>
      </c>
      <c r="AM28" s="5">
        <f t="shared" si="18"/>
        <v>100</v>
      </c>
      <c r="AN28" s="14">
        <f t="shared" si="23"/>
        <v>31</v>
      </c>
      <c r="AO28" s="5">
        <f t="shared" si="19"/>
        <v>100</v>
      </c>
      <c r="AP28" s="14">
        <f t="shared" si="23"/>
        <v>202</v>
      </c>
      <c r="AQ28" s="5">
        <f t="shared" si="20"/>
        <v>100</v>
      </c>
      <c r="AR28" s="14">
        <f t="shared" si="23"/>
        <v>13771.000000000002</v>
      </c>
      <c r="AS28" s="5">
        <f t="shared" si="22"/>
        <v>100</v>
      </c>
    </row>
    <row r="29" spans="1:45" ht="47.25" x14ac:dyDescent="0.25">
      <c r="A29" s="13" t="s">
        <v>16</v>
      </c>
      <c r="B29" s="14" t="s">
        <v>13</v>
      </c>
      <c r="C29" s="4" t="s">
        <v>14</v>
      </c>
      <c r="D29" s="14" t="s">
        <v>13</v>
      </c>
      <c r="E29" s="4" t="s">
        <v>14</v>
      </c>
      <c r="F29" s="14" t="s">
        <v>13</v>
      </c>
      <c r="G29" s="4" t="s">
        <v>14</v>
      </c>
      <c r="H29" s="14" t="s">
        <v>13</v>
      </c>
      <c r="I29" s="4" t="s">
        <v>14</v>
      </c>
      <c r="J29" s="14" t="s">
        <v>13</v>
      </c>
      <c r="K29" s="4" t="s">
        <v>14</v>
      </c>
      <c r="L29" s="14" t="s">
        <v>13</v>
      </c>
      <c r="M29" s="4" t="s">
        <v>14</v>
      </c>
      <c r="N29" s="14" t="s">
        <v>13</v>
      </c>
      <c r="O29" s="4" t="s">
        <v>14</v>
      </c>
      <c r="P29" s="14" t="s">
        <v>13</v>
      </c>
      <c r="Q29" s="4" t="s">
        <v>14</v>
      </c>
      <c r="R29" s="14" t="s">
        <v>13</v>
      </c>
      <c r="S29" s="4" t="s">
        <v>14</v>
      </c>
      <c r="T29" s="14" t="s">
        <v>13</v>
      </c>
      <c r="U29" s="4" t="s">
        <v>14</v>
      </c>
      <c r="V29" s="14" t="s">
        <v>13</v>
      </c>
      <c r="W29" s="4" t="s">
        <v>14</v>
      </c>
      <c r="X29" s="14" t="s">
        <v>13</v>
      </c>
      <c r="Y29" s="4" t="s">
        <v>14</v>
      </c>
      <c r="Z29" s="14" t="s">
        <v>13</v>
      </c>
      <c r="AA29" s="4" t="s">
        <v>14</v>
      </c>
      <c r="AB29" s="14" t="s">
        <v>13</v>
      </c>
      <c r="AC29" s="4" t="s">
        <v>14</v>
      </c>
      <c r="AD29" s="14" t="s">
        <v>13</v>
      </c>
      <c r="AE29" s="4" t="s">
        <v>14</v>
      </c>
      <c r="AF29" s="14" t="s">
        <v>13</v>
      </c>
      <c r="AG29" s="4" t="s">
        <v>14</v>
      </c>
      <c r="AH29" s="14" t="s">
        <v>13</v>
      </c>
      <c r="AI29" s="4" t="s">
        <v>14</v>
      </c>
      <c r="AJ29" s="14" t="s">
        <v>13</v>
      </c>
      <c r="AK29" s="4" t="s">
        <v>14</v>
      </c>
      <c r="AL29" s="14" t="s">
        <v>13</v>
      </c>
      <c r="AM29" s="4" t="s">
        <v>14</v>
      </c>
      <c r="AN29" s="14" t="s">
        <v>13</v>
      </c>
      <c r="AO29" s="4" t="s">
        <v>14</v>
      </c>
      <c r="AP29" s="14" t="s">
        <v>13</v>
      </c>
      <c r="AQ29" s="4" t="s">
        <v>14</v>
      </c>
      <c r="AR29" s="14" t="s">
        <v>13</v>
      </c>
      <c r="AS29" s="4" t="s">
        <v>14</v>
      </c>
    </row>
    <row r="30" spans="1:45" ht="15.75" x14ac:dyDescent="0.25">
      <c r="A30" s="14" t="s">
        <v>10</v>
      </c>
      <c r="B30" s="13">
        <f>B28-B31</f>
        <v>54</v>
      </c>
      <c r="C30" s="5">
        <f>B30/B32*100</f>
        <v>83.07692307692308</v>
      </c>
      <c r="D30" s="13">
        <f>D28-D31</f>
        <v>28</v>
      </c>
      <c r="E30" s="5">
        <f>D30/D32*100</f>
        <v>44.444444444444443</v>
      </c>
      <c r="F30" s="13">
        <f>F28-F31</f>
        <v>1733</v>
      </c>
      <c r="G30" s="5">
        <f>F30/F32*100</f>
        <v>81.247069854664787</v>
      </c>
      <c r="H30" s="13">
        <f>H28-H31</f>
        <v>275</v>
      </c>
      <c r="I30" s="5">
        <f>H30/H32*100</f>
        <v>70.153061224489804</v>
      </c>
      <c r="J30" s="13">
        <f>J28-J31</f>
        <v>63</v>
      </c>
      <c r="K30" s="5">
        <f>J30/J32*100</f>
        <v>85.13513513513513</v>
      </c>
      <c r="L30" s="13">
        <f>L28-L31</f>
        <v>13</v>
      </c>
      <c r="M30" s="5">
        <f>L30/L32*100</f>
        <v>68.421052631578945</v>
      </c>
      <c r="N30" s="13">
        <f>N28-N31</f>
        <v>56</v>
      </c>
      <c r="O30" s="5">
        <f>N30/N32*100</f>
        <v>80</v>
      </c>
      <c r="P30" s="13">
        <f>P28-P31</f>
        <v>25</v>
      </c>
      <c r="Q30" s="5">
        <f>P30/P32*100</f>
        <v>46.296296296296298</v>
      </c>
      <c r="R30" s="13">
        <f>R28-R31</f>
        <v>62</v>
      </c>
      <c r="S30" s="5">
        <f>R30/R32*100</f>
        <v>73.80952380952381</v>
      </c>
      <c r="T30" s="13">
        <f>T28-T31</f>
        <v>20</v>
      </c>
      <c r="U30" s="5">
        <f>T30/T32*100</f>
        <v>55.555555555555557</v>
      </c>
      <c r="V30" s="13">
        <f t="shared" ref="V30" si="24">V28-V31</f>
        <v>935</v>
      </c>
      <c r="W30" s="5">
        <f t="shared" ref="W30" si="25">V30/V32*100</f>
        <v>53.459119496855344</v>
      </c>
      <c r="X30" s="13">
        <f t="shared" ref="X30" si="26">X28-X31</f>
        <v>28</v>
      </c>
      <c r="Y30" s="5">
        <f t="shared" ref="Y30" si="27">X30/X32*100</f>
        <v>82.35294117647058</v>
      </c>
      <c r="Z30" s="13">
        <f t="shared" ref="Z30" si="28">Z28-Z31</f>
        <v>9</v>
      </c>
      <c r="AA30" s="5">
        <f t="shared" ref="AA30" si="29">Z30/Z32*100</f>
        <v>60</v>
      </c>
      <c r="AB30" s="13">
        <f t="shared" ref="AB30" si="30">AB28-AB31</f>
        <v>71</v>
      </c>
      <c r="AC30" s="5">
        <f t="shared" ref="AC30" si="31">AB30/AB32*100</f>
        <v>59.663865546218489</v>
      </c>
      <c r="AD30" s="13">
        <f t="shared" ref="AD30" si="32">AD28-AD31</f>
        <v>5090</v>
      </c>
      <c r="AE30" s="5">
        <f t="shared" ref="AE30" si="33">AD30/AD32*100</f>
        <v>60.551986676183681</v>
      </c>
      <c r="AF30" s="13">
        <f t="shared" ref="AF30" si="34">AF28-AF31</f>
        <v>33</v>
      </c>
      <c r="AG30" s="5">
        <f t="shared" ref="AG30" si="35">AF30/AF32*100</f>
        <v>80.487804878048792</v>
      </c>
      <c r="AH30" s="13">
        <f t="shared" ref="AH30" si="36">AH28-AH31</f>
        <v>12</v>
      </c>
      <c r="AI30" s="5">
        <f t="shared" ref="AI30" si="37">AH30/AH32*100</f>
        <v>60</v>
      </c>
      <c r="AJ30" s="13">
        <f t="shared" ref="AJ30" si="38">AJ28-AJ31</f>
        <v>8</v>
      </c>
      <c r="AK30" s="5">
        <f t="shared" ref="AK30" si="39">AJ30/AJ32*100</f>
        <v>80</v>
      </c>
      <c r="AL30" s="13">
        <f t="shared" ref="AL30" si="40">AL28-AL31</f>
        <v>39</v>
      </c>
      <c r="AM30" s="5">
        <f t="shared" ref="AM30" si="41">AL30/AL32*100</f>
        <v>72.222222222222214</v>
      </c>
      <c r="AN30" s="13">
        <f t="shared" ref="AN30" si="42">AN28-AN31</f>
        <v>16</v>
      </c>
      <c r="AO30" s="5">
        <f t="shared" ref="AO30" si="43">AN30/AN32*100</f>
        <v>51.612903225806448</v>
      </c>
      <c r="AP30" s="13">
        <f t="shared" ref="AP30" si="44">AP28-AP31</f>
        <v>123</v>
      </c>
      <c r="AQ30" s="5">
        <f t="shared" ref="AQ30" si="45">AP30/AP32*100</f>
        <v>60.89108910891089</v>
      </c>
      <c r="AR30" s="13">
        <f>AR28-AR31</f>
        <v>8793.0000000000018</v>
      </c>
      <c r="AS30" s="5">
        <f>AR30/AR32*100</f>
        <v>63.851572144361349</v>
      </c>
    </row>
    <row r="31" spans="1:45" ht="15.75" x14ac:dyDescent="0.25">
      <c r="A31" s="14" t="s">
        <v>11</v>
      </c>
      <c r="B31" s="13">
        <v>11</v>
      </c>
      <c r="C31" s="5">
        <f>B31/B32*100</f>
        <v>16.923076923076923</v>
      </c>
      <c r="D31" s="13">
        <v>35</v>
      </c>
      <c r="E31" s="5">
        <f>D31/D32*100</f>
        <v>55.555555555555557</v>
      </c>
      <c r="F31" s="13">
        <f>216+55+129</f>
        <v>400</v>
      </c>
      <c r="G31" s="5">
        <f>F31/F32*100</f>
        <v>18.75293014533521</v>
      </c>
      <c r="H31" s="13">
        <f>58+7+52</f>
        <v>117</v>
      </c>
      <c r="I31" s="5">
        <f>H31/H32*100</f>
        <v>29.846938775510207</v>
      </c>
      <c r="J31" s="13">
        <v>11</v>
      </c>
      <c r="K31" s="5">
        <f>J31/J32*100</f>
        <v>14.864864864864865</v>
      </c>
      <c r="L31" s="13">
        <v>6</v>
      </c>
      <c r="M31" s="5">
        <f>L31/L32*100</f>
        <v>31.578947368421051</v>
      </c>
      <c r="N31" s="13">
        <v>14</v>
      </c>
      <c r="O31" s="5">
        <f>N31/N32*100</f>
        <v>20</v>
      </c>
      <c r="P31" s="13">
        <v>29</v>
      </c>
      <c r="Q31" s="5">
        <f>P31/P32*100</f>
        <v>53.703703703703709</v>
      </c>
      <c r="R31" s="13">
        <v>22</v>
      </c>
      <c r="S31" s="5">
        <f>R31/R32*100</f>
        <v>26.190476190476193</v>
      </c>
      <c r="T31" s="13">
        <v>16</v>
      </c>
      <c r="U31" s="5">
        <f>T31/T32*100</f>
        <v>44.444444444444443</v>
      </c>
      <c r="V31" s="13">
        <f>425+88+301</f>
        <v>814</v>
      </c>
      <c r="W31" s="5">
        <f t="shared" ref="W31" si="46">V31/V32*100</f>
        <v>46.540880503144656</v>
      </c>
      <c r="X31" s="13">
        <v>6</v>
      </c>
      <c r="Y31" s="5">
        <f t="shared" ref="Y31" si="47">X31/X32*100</f>
        <v>17.647058823529413</v>
      </c>
      <c r="Z31" s="13">
        <v>6</v>
      </c>
      <c r="AA31" s="5">
        <f t="shared" ref="AA31" si="48">Z31/Z32*100</f>
        <v>40</v>
      </c>
      <c r="AB31" s="13">
        <v>48</v>
      </c>
      <c r="AC31" s="5">
        <f t="shared" ref="AC31" si="49">AB31/AB32*100</f>
        <v>40.336134453781511</v>
      </c>
      <c r="AD31" s="13">
        <f>1958+312+1046</f>
        <v>3316</v>
      </c>
      <c r="AE31" s="5">
        <f t="shared" ref="AE31" si="50">AD31/AD32*100</f>
        <v>39.448013323816319</v>
      </c>
      <c r="AF31" s="13">
        <v>8</v>
      </c>
      <c r="AG31" s="5">
        <f t="shared" ref="AG31" si="51">AF31/AF32*100</f>
        <v>19.512195121951219</v>
      </c>
      <c r="AH31" s="13">
        <v>8</v>
      </c>
      <c r="AI31" s="5">
        <f t="shared" ref="AI31" si="52">AH31/AH32*100</f>
        <v>40</v>
      </c>
      <c r="AJ31" s="13">
        <v>2</v>
      </c>
      <c r="AK31" s="5">
        <f t="shared" ref="AK31" si="53">AJ31/AJ32*100</f>
        <v>20</v>
      </c>
      <c r="AL31" s="13">
        <v>15</v>
      </c>
      <c r="AM31" s="5">
        <f t="shared" ref="AM31" si="54">AL31/AL32*100</f>
        <v>27.777777777777779</v>
      </c>
      <c r="AN31" s="13">
        <v>15</v>
      </c>
      <c r="AO31" s="5">
        <f t="shared" ref="AO31" si="55">AN31/AN32*100</f>
        <v>48.387096774193552</v>
      </c>
      <c r="AP31" s="13">
        <f>31+48</f>
        <v>79</v>
      </c>
      <c r="AQ31" s="5">
        <f t="shared" ref="AQ31" si="56">AP31/AP32*100</f>
        <v>39.10891089108911</v>
      </c>
      <c r="AR31" s="14">
        <f>B31+D31+F31+H31+J31+L31+N31+P31+R31+T31+V31+X31+Z31+AB31+AD31+AF31+AH31+AJ31+AL31+AN31+AP31</f>
        <v>4978</v>
      </c>
      <c r="AS31" s="5">
        <f>AR31/AR32*100</f>
        <v>36.148427855638651</v>
      </c>
    </row>
    <row r="32" spans="1:45" ht="15.75" x14ac:dyDescent="0.25">
      <c r="A32" s="14" t="s">
        <v>9</v>
      </c>
      <c r="B32" s="13">
        <f t="shared" ref="B32:AS32" si="57">SUM(B30:B31)</f>
        <v>65</v>
      </c>
      <c r="C32" s="6">
        <f t="shared" si="57"/>
        <v>100</v>
      </c>
      <c r="D32" s="13">
        <f t="shared" si="57"/>
        <v>63</v>
      </c>
      <c r="E32" s="9">
        <f t="shared" si="57"/>
        <v>100</v>
      </c>
      <c r="F32" s="13">
        <f t="shared" si="57"/>
        <v>2133</v>
      </c>
      <c r="G32" s="9">
        <f t="shared" si="57"/>
        <v>100</v>
      </c>
      <c r="H32" s="13">
        <f t="shared" si="57"/>
        <v>392</v>
      </c>
      <c r="I32" s="9">
        <f t="shared" si="57"/>
        <v>100.00000000000001</v>
      </c>
      <c r="J32" s="13">
        <f t="shared" si="57"/>
        <v>74</v>
      </c>
      <c r="K32" s="9">
        <f t="shared" si="57"/>
        <v>100</v>
      </c>
      <c r="L32" s="13">
        <f t="shared" si="57"/>
        <v>19</v>
      </c>
      <c r="M32" s="9">
        <f t="shared" si="57"/>
        <v>100</v>
      </c>
      <c r="N32" s="13">
        <f t="shared" si="57"/>
        <v>70</v>
      </c>
      <c r="O32" s="9">
        <f t="shared" si="57"/>
        <v>100</v>
      </c>
      <c r="P32" s="13">
        <f t="shared" si="57"/>
        <v>54</v>
      </c>
      <c r="Q32" s="9">
        <f t="shared" si="57"/>
        <v>100</v>
      </c>
      <c r="R32" s="13">
        <f t="shared" si="57"/>
        <v>84</v>
      </c>
      <c r="S32" s="9">
        <f t="shared" si="57"/>
        <v>100</v>
      </c>
      <c r="T32" s="13">
        <f t="shared" si="57"/>
        <v>36</v>
      </c>
      <c r="U32" s="9">
        <f t="shared" si="57"/>
        <v>100</v>
      </c>
      <c r="V32" s="13">
        <f t="shared" ref="V32:AQ32" si="58">SUM(V30:V31)</f>
        <v>1749</v>
      </c>
      <c r="W32" s="9">
        <f t="shared" si="58"/>
        <v>100</v>
      </c>
      <c r="X32" s="13">
        <f t="shared" si="58"/>
        <v>34</v>
      </c>
      <c r="Y32" s="9">
        <f t="shared" si="58"/>
        <v>100</v>
      </c>
      <c r="Z32" s="13">
        <f t="shared" si="58"/>
        <v>15</v>
      </c>
      <c r="AA32" s="9">
        <f t="shared" si="58"/>
        <v>100</v>
      </c>
      <c r="AB32" s="13">
        <f t="shared" si="58"/>
        <v>119</v>
      </c>
      <c r="AC32" s="9">
        <f t="shared" si="58"/>
        <v>100</v>
      </c>
      <c r="AD32" s="13">
        <f t="shared" si="58"/>
        <v>8406</v>
      </c>
      <c r="AE32" s="9">
        <f t="shared" si="58"/>
        <v>100</v>
      </c>
      <c r="AF32" s="13">
        <f t="shared" si="58"/>
        <v>41</v>
      </c>
      <c r="AG32" s="9">
        <f t="shared" si="58"/>
        <v>100.00000000000001</v>
      </c>
      <c r="AH32" s="13">
        <f t="shared" si="58"/>
        <v>20</v>
      </c>
      <c r="AI32" s="9">
        <f t="shared" si="58"/>
        <v>100</v>
      </c>
      <c r="AJ32" s="13">
        <f t="shared" si="58"/>
        <v>10</v>
      </c>
      <c r="AK32" s="9">
        <f t="shared" si="58"/>
        <v>100</v>
      </c>
      <c r="AL32" s="13">
        <f t="shared" si="58"/>
        <v>54</v>
      </c>
      <c r="AM32" s="9">
        <f t="shared" si="58"/>
        <v>100</v>
      </c>
      <c r="AN32" s="13">
        <f t="shared" si="58"/>
        <v>31</v>
      </c>
      <c r="AO32" s="9">
        <f t="shared" si="58"/>
        <v>100</v>
      </c>
      <c r="AP32" s="13">
        <f t="shared" si="58"/>
        <v>202</v>
      </c>
      <c r="AQ32" s="9">
        <f t="shared" si="58"/>
        <v>100</v>
      </c>
      <c r="AR32" s="13">
        <f t="shared" si="57"/>
        <v>13771.000000000002</v>
      </c>
      <c r="AS32" s="9">
        <f t="shared" si="57"/>
        <v>100</v>
      </c>
    </row>
    <row r="34" spans="1:1" x14ac:dyDescent="0.25">
      <c r="A34" s="29" t="s">
        <v>170</v>
      </c>
    </row>
    <row r="35" spans="1:1" x14ac:dyDescent="0.25">
      <c r="A35" s="29" t="s">
        <v>171</v>
      </c>
    </row>
    <row r="36" spans="1:1" x14ac:dyDescent="0.25">
      <c r="A36" s="30" t="s">
        <v>172</v>
      </c>
    </row>
    <row r="37" spans="1:1" x14ac:dyDescent="0.25">
      <c r="A37" s="31" t="s">
        <v>173</v>
      </c>
    </row>
  </sheetData>
  <sheetProtection algorithmName="SHA-512" hashValue="k0RkctSKpyna5v5TieQyMFL/+dYgaTuVlIafw8EsUyGXSKQmWKkpvztrHKMrTmAdaFUg5JYMUlnH6sikLro2EQ==" saltValue="qKJtLflrcPecu0eeggqJ2w==" spinCount="100000" sheet="1" objects="1" scenarios="1"/>
  <mergeCells count="25">
    <mergeCell ref="AN2:AO2"/>
    <mergeCell ref="AP2:AQ2"/>
    <mergeCell ref="AR2:AR3"/>
    <mergeCell ref="AS2:AS3"/>
    <mergeCell ref="AB2:AC2"/>
    <mergeCell ref="AF2:AG2"/>
    <mergeCell ref="AH2:AI2"/>
    <mergeCell ref="AJ2:AK2"/>
    <mergeCell ref="AL2:AM2"/>
    <mergeCell ref="A2:A3"/>
    <mergeCell ref="AD2:AE2"/>
    <mergeCell ref="A1:AS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511811024" right="0.511811024" top="0.78740157499999996" bottom="0.78740157499999996" header="0.31496062000000002" footer="0.31496062000000002"/>
  <pageSetup orientation="portrait"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F41E-8DEE-4C42-A15F-57CB54A5810A}">
  <dimension ref="A1:AI37"/>
  <sheetViews>
    <sheetView zoomScale="70" zoomScaleNormal="70" workbookViewId="0">
      <selection activeCell="E42" sqref="E42"/>
    </sheetView>
  </sheetViews>
  <sheetFormatPr defaultRowHeight="15" x14ac:dyDescent="0.25"/>
  <cols>
    <col min="1" max="1" width="20.5703125" customWidth="1"/>
    <col min="2" max="2" width="10.7109375" customWidth="1"/>
    <col min="3" max="25" width="11.140625" customWidth="1"/>
    <col min="26" max="35" width="12.28515625" customWidth="1"/>
  </cols>
  <sheetData>
    <row r="1" spans="1:35" ht="17.25" customHeight="1" x14ac:dyDescent="0.25">
      <c r="A1" s="36" t="s">
        <v>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ht="30.75" customHeight="1" x14ac:dyDescent="0.25">
      <c r="A2" s="32" t="s">
        <v>4</v>
      </c>
      <c r="B2" s="34">
        <v>1</v>
      </c>
      <c r="C2" s="35"/>
      <c r="D2" s="34">
        <v>2</v>
      </c>
      <c r="E2" s="35"/>
      <c r="F2" s="34">
        <v>3</v>
      </c>
      <c r="G2" s="35"/>
      <c r="H2" s="34">
        <v>4</v>
      </c>
      <c r="I2" s="35"/>
      <c r="J2" s="34">
        <v>5</v>
      </c>
      <c r="K2" s="35"/>
      <c r="L2" s="34">
        <v>6</v>
      </c>
      <c r="M2" s="35"/>
      <c r="N2" s="34">
        <v>7</v>
      </c>
      <c r="O2" s="35"/>
      <c r="P2" s="34">
        <v>8</v>
      </c>
      <c r="Q2" s="35"/>
      <c r="R2" s="34">
        <v>9</v>
      </c>
      <c r="S2" s="35"/>
      <c r="T2" s="34">
        <v>10</v>
      </c>
      <c r="U2" s="35"/>
      <c r="V2" s="34">
        <v>11</v>
      </c>
      <c r="W2" s="35"/>
      <c r="X2" s="34">
        <v>12</v>
      </c>
      <c r="Y2" s="35"/>
      <c r="Z2" s="34">
        <v>13</v>
      </c>
      <c r="AA2" s="35"/>
      <c r="AB2" s="34">
        <v>14</v>
      </c>
      <c r="AC2" s="35"/>
      <c r="AD2" s="34">
        <v>15</v>
      </c>
      <c r="AE2" s="35"/>
      <c r="AF2" s="34">
        <v>16</v>
      </c>
      <c r="AG2" s="35"/>
      <c r="AH2" s="32" t="s">
        <v>15</v>
      </c>
      <c r="AI2" s="32" t="s">
        <v>17</v>
      </c>
    </row>
    <row r="3" spans="1:35" s="18" customFormat="1" ht="31.5" x14ac:dyDescent="0.25">
      <c r="A3" s="33"/>
      <c r="B3" s="22" t="s">
        <v>118</v>
      </c>
      <c r="C3" s="15" t="s">
        <v>12</v>
      </c>
      <c r="D3" s="17" t="s">
        <v>119</v>
      </c>
      <c r="E3" s="15" t="s">
        <v>12</v>
      </c>
      <c r="F3" s="17" t="s">
        <v>120</v>
      </c>
      <c r="G3" s="15" t="s">
        <v>12</v>
      </c>
      <c r="H3" s="17" t="s">
        <v>121</v>
      </c>
      <c r="I3" s="15" t="s">
        <v>12</v>
      </c>
      <c r="J3" s="17" t="s">
        <v>122</v>
      </c>
      <c r="K3" s="16" t="s">
        <v>12</v>
      </c>
      <c r="L3" s="17" t="s">
        <v>123</v>
      </c>
      <c r="M3" s="16" t="s">
        <v>12</v>
      </c>
      <c r="N3" s="17" t="s">
        <v>124</v>
      </c>
      <c r="O3" s="16" t="s">
        <v>12</v>
      </c>
      <c r="P3" s="17" t="s">
        <v>125</v>
      </c>
      <c r="Q3" s="16" t="s">
        <v>12</v>
      </c>
      <c r="R3" s="17" t="s">
        <v>126</v>
      </c>
      <c r="S3" s="16" t="s">
        <v>12</v>
      </c>
      <c r="T3" s="17" t="s">
        <v>127</v>
      </c>
      <c r="U3" s="16" t="s">
        <v>12</v>
      </c>
      <c r="V3" s="17" t="s">
        <v>128</v>
      </c>
      <c r="W3" s="16" t="s">
        <v>12</v>
      </c>
      <c r="X3" s="17" t="s">
        <v>129</v>
      </c>
      <c r="Y3" s="16" t="s">
        <v>12</v>
      </c>
      <c r="Z3" s="17" t="s">
        <v>130</v>
      </c>
      <c r="AA3" s="16" t="s">
        <v>12</v>
      </c>
      <c r="AB3" s="17" t="s">
        <v>131</v>
      </c>
      <c r="AC3" s="16" t="s">
        <v>12</v>
      </c>
      <c r="AD3" s="17" t="s">
        <v>132</v>
      </c>
      <c r="AE3" s="16" t="s">
        <v>12</v>
      </c>
      <c r="AF3" s="17" t="s">
        <v>133</v>
      </c>
      <c r="AG3" s="16" t="s">
        <v>12</v>
      </c>
      <c r="AH3" s="33"/>
      <c r="AI3" s="33"/>
    </row>
    <row r="4" spans="1:35" ht="15.75" x14ac:dyDescent="0.25">
      <c r="A4" s="1" t="s">
        <v>0</v>
      </c>
      <c r="B4" s="3">
        <v>0</v>
      </c>
      <c r="C4" s="5">
        <f>B4/B$28*100</f>
        <v>0</v>
      </c>
      <c r="D4" s="14">
        <v>4</v>
      </c>
      <c r="E4" s="5">
        <f>D4/D$28*100</f>
        <v>4.5454545454545459</v>
      </c>
      <c r="F4" s="14">
        <v>3</v>
      </c>
      <c r="G4" s="5">
        <f>F4/F$28*100</f>
        <v>4.918032786885246</v>
      </c>
      <c r="H4" s="14">
        <v>10</v>
      </c>
      <c r="I4" s="5">
        <f>H4/H$28*100</f>
        <v>2.8735632183908044</v>
      </c>
      <c r="J4" s="14">
        <v>9</v>
      </c>
      <c r="K4" s="5">
        <f>J4/J$28*100</f>
        <v>4.10958904109589</v>
      </c>
      <c r="L4" s="14">
        <v>0</v>
      </c>
      <c r="M4" s="5">
        <f>L4/L$28*100</f>
        <v>0</v>
      </c>
      <c r="N4" s="14">
        <v>0</v>
      </c>
      <c r="O4" s="5">
        <f>N4/N$28*100</f>
        <v>0</v>
      </c>
      <c r="P4" s="14">
        <v>0</v>
      </c>
      <c r="Q4" s="5">
        <v>0</v>
      </c>
      <c r="R4" s="14">
        <v>2</v>
      </c>
      <c r="S4" s="5">
        <f>R4/R$28*100</f>
        <v>11.76470588235294</v>
      </c>
      <c r="T4" s="14">
        <v>1</v>
      </c>
      <c r="U4" s="5">
        <f>T4/T$28*100</f>
        <v>10</v>
      </c>
      <c r="V4" s="14">
        <v>2</v>
      </c>
      <c r="W4" s="5">
        <f>V4/V$28*100</f>
        <v>7.1428571428571423</v>
      </c>
      <c r="X4" s="14">
        <v>0</v>
      </c>
      <c r="Y4" s="5">
        <f>X4/X$28*100</f>
        <v>0</v>
      </c>
      <c r="Z4" s="14">
        <v>1</v>
      </c>
      <c r="AA4" s="5">
        <f>Z4/Z$28*100</f>
        <v>3.125</v>
      </c>
      <c r="AB4" s="14">
        <v>38</v>
      </c>
      <c r="AC4" s="5">
        <f>AB4/AB$28*100</f>
        <v>4.6172539489671935</v>
      </c>
      <c r="AD4" s="14">
        <v>1</v>
      </c>
      <c r="AE4" s="5">
        <f>AD4/AD$28*100</f>
        <v>1.6666666666666667</v>
      </c>
      <c r="AF4" s="14">
        <v>1</v>
      </c>
      <c r="AG4" s="5">
        <f>AF4/AF$28*100</f>
        <v>1.7543859649122806</v>
      </c>
      <c r="AH4" s="14">
        <f>SUM(B4,D4,F4,H4,J4,L4,N4,P4,R4,T4,V4,X4,Z4,AB4,AD4,AF4)</f>
        <v>72</v>
      </c>
      <c r="AI4" s="5">
        <f>AH4/AH$28*100</f>
        <v>3.9800995024875623</v>
      </c>
    </row>
    <row r="5" spans="1:35" ht="15.75" x14ac:dyDescent="0.25">
      <c r="A5" s="1" t="s">
        <v>1</v>
      </c>
      <c r="B5" s="1">
        <v>0</v>
      </c>
      <c r="C5" s="5">
        <f t="shared" ref="C5:C28" si="0">B5/B$28*100</f>
        <v>0</v>
      </c>
      <c r="D5" s="14">
        <v>5</v>
      </c>
      <c r="E5" s="5">
        <f t="shared" ref="E5:E28" si="1">D5/D$28*100</f>
        <v>5.6818181818181817</v>
      </c>
      <c r="F5" s="14">
        <v>6</v>
      </c>
      <c r="G5" s="5">
        <f t="shared" ref="G5:G28" si="2">F5/F$28*100</f>
        <v>9.8360655737704921</v>
      </c>
      <c r="H5" s="14">
        <v>16</v>
      </c>
      <c r="I5" s="5">
        <f t="shared" ref="I5:I28" si="3">H5/H$28*100</f>
        <v>4.5977011494252871</v>
      </c>
      <c r="J5" s="14">
        <v>10</v>
      </c>
      <c r="K5" s="5">
        <f t="shared" ref="K5:K28" si="4">J5/J$28*100</f>
        <v>4.5662100456620998</v>
      </c>
      <c r="L5" s="14">
        <v>1</v>
      </c>
      <c r="M5" s="5">
        <f t="shared" ref="M5:M28" si="5">L5/L$28*100</f>
        <v>11.111111111111111</v>
      </c>
      <c r="N5" s="14">
        <v>3</v>
      </c>
      <c r="O5" s="5">
        <f t="shared" ref="O5:O28" si="6">N5/N$28*100</f>
        <v>10.714285714285714</v>
      </c>
      <c r="P5" s="14">
        <v>0</v>
      </c>
      <c r="Q5" s="5">
        <v>0</v>
      </c>
      <c r="R5" s="14">
        <v>1</v>
      </c>
      <c r="S5" s="5">
        <f t="shared" ref="S5:S28" si="7">R5/R$28*100</f>
        <v>5.8823529411764701</v>
      </c>
      <c r="T5" s="14"/>
      <c r="U5" s="5">
        <f t="shared" ref="U5:U28" si="8">T5/T$28*100</f>
        <v>0</v>
      </c>
      <c r="V5" s="14">
        <v>0</v>
      </c>
      <c r="W5" s="5">
        <f t="shared" ref="W5:W28" si="9">V5/V$28*100</f>
        <v>0</v>
      </c>
      <c r="X5" s="14">
        <v>1</v>
      </c>
      <c r="Y5" s="5">
        <f t="shared" ref="Y5:Y28" si="10">X5/X$28*100</f>
        <v>5.2631578947368416</v>
      </c>
      <c r="Z5" s="14">
        <v>4</v>
      </c>
      <c r="AA5" s="5">
        <f t="shared" ref="AA5:AA28" si="11">Z5/Z$28*100</f>
        <v>12.5</v>
      </c>
      <c r="AB5" s="14">
        <v>38</v>
      </c>
      <c r="AC5" s="5">
        <f t="shared" ref="AC5:AC28" si="12">AB5/AB$28*100</f>
        <v>4.6172539489671935</v>
      </c>
      <c r="AD5" s="14">
        <v>1</v>
      </c>
      <c r="AE5" s="5">
        <f t="shared" ref="AE5:AE28" si="13">AD5/AD$28*100</f>
        <v>1.6666666666666667</v>
      </c>
      <c r="AF5" s="14">
        <v>3</v>
      </c>
      <c r="AG5" s="5">
        <f t="shared" ref="AG5:AG28" si="14">AF5/AF$28*100</f>
        <v>5.2631578947368416</v>
      </c>
      <c r="AH5" s="14">
        <f t="shared" ref="AH5:AH27" si="15">SUM(B5,D5,F5,H5,J5,L5,N5,P5,R5,T5,V5,X5,Z5,AB5,AD5,AF5)</f>
        <v>89</v>
      </c>
      <c r="AI5" s="5">
        <f t="shared" ref="AI5:AI28" si="16">AH5/AH$28*100</f>
        <v>4.9198452183526804</v>
      </c>
    </row>
    <row r="6" spans="1:35" ht="25.5" customHeight="1" x14ac:dyDescent="0.25">
      <c r="A6" s="1" t="s">
        <v>2</v>
      </c>
      <c r="B6" s="1">
        <v>0</v>
      </c>
      <c r="C6" s="5">
        <f t="shared" si="0"/>
        <v>0</v>
      </c>
      <c r="D6" s="14">
        <v>6</v>
      </c>
      <c r="E6" s="5">
        <f t="shared" si="1"/>
        <v>6.8181818181818175</v>
      </c>
      <c r="F6" s="14">
        <v>0</v>
      </c>
      <c r="G6" s="5">
        <f t="shared" si="2"/>
        <v>0</v>
      </c>
      <c r="H6" s="14">
        <v>18</v>
      </c>
      <c r="I6" s="5">
        <f t="shared" si="3"/>
        <v>5.1724137931034484</v>
      </c>
      <c r="J6" s="14">
        <v>17</v>
      </c>
      <c r="K6" s="5">
        <f t="shared" si="4"/>
        <v>7.7625570776255701</v>
      </c>
      <c r="L6" s="14">
        <v>0</v>
      </c>
      <c r="M6" s="5">
        <f t="shared" si="5"/>
        <v>0</v>
      </c>
      <c r="N6" s="14">
        <v>0</v>
      </c>
      <c r="O6" s="5">
        <f t="shared" si="6"/>
        <v>0</v>
      </c>
      <c r="P6" s="14">
        <v>0</v>
      </c>
      <c r="Q6" s="5">
        <v>0</v>
      </c>
      <c r="R6" s="14">
        <v>0</v>
      </c>
      <c r="S6" s="5">
        <f t="shared" si="7"/>
        <v>0</v>
      </c>
      <c r="T6" s="14">
        <v>0</v>
      </c>
      <c r="U6" s="5">
        <f t="shared" si="8"/>
        <v>0</v>
      </c>
      <c r="V6" s="14">
        <v>2</v>
      </c>
      <c r="W6" s="5">
        <f t="shared" si="9"/>
        <v>7.1428571428571423</v>
      </c>
      <c r="X6" s="14">
        <v>1</v>
      </c>
      <c r="Y6" s="5">
        <f t="shared" si="10"/>
        <v>5.2631578947368416</v>
      </c>
      <c r="Z6" s="14">
        <v>0</v>
      </c>
      <c r="AA6" s="5">
        <f t="shared" si="11"/>
        <v>0</v>
      </c>
      <c r="AB6" s="14">
        <v>27</v>
      </c>
      <c r="AC6" s="5">
        <f t="shared" si="12"/>
        <v>3.2806804374240586</v>
      </c>
      <c r="AD6" s="14">
        <v>2</v>
      </c>
      <c r="AE6" s="5">
        <f t="shared" si="13"/>
        <v>3.3333333333333335</v>
      </c>
      <c r="AF6" s="14">
        <v>1</v>
      </c>
      <c r="AG6" s="5">
        <f t="shared" si="14"/>
        <v>1.7543859649122806</v>
      </c>
      <c r="AH6" s="14">
        <f t="shared" si="15"/>
        <v>74</v>
      </c>
      <c r="AI6" s="5">
        <f t="shared" si="16"/>
        <v>4.0906578220011056</v>
      </c>
    </row>
    <row r="7" spans="1:35" ht="25.5" customHeight="1" x14ac:dyDescent="0.25">
      <c r="A7" s="25" t="s">
        <v>5</v>
      </c>
      <c r="B7" s="14">
        <v>0</v>
      </c>
      <c r="C7" s="5">
        <f t="shared" si="0"/>
        <v>0</v>
      </c>
      <c r="D7" s="14">
        <v>4</v>
      </c>
      <c r="E7" s="5">
        <f t="shared" si="1"/>
        <v>4.5454545454545459</v>
      </c>
      <c r="F7" s="14">
        <v>2</v>
      </c>
      <c r="G7" s="5">
        <f t="shared" si="2"/>
        <v>3.278688524590164</v>
      </c>
      <c r="H7" s="14">
        <v>15</v>
      </c>
      <c r="I7" s="5">
        <f t="shared" si="3"/>
        <v>4.3103448275862073</v>
      </c>
      <c r="J7" s="14">
        <v>2</v>
      </c>
      <c r="K7" s="5">
        <f t="shared" si="4"/>
        <v>0.91324200913242004</v>
      </c>
      <c r="L7" s="14">
        <v>0</v>
      </c>
      <c r="M7" s="5">
        <f t="shared" si="5"/>
        <v>0</v>
      </c>
      <c r="N7" s="14">
        <v>1</v>
      </c>
      <c r="O7" s="5">
        <f t="shared" si="6"/>
        <v>3.5714285714285712</v>
      </c>
      <c r="P7" s="14">
        <v>0</v>
      </c>
      <c r="Q7" s="5">
        <v>0</v>
      </c>
      <c r="R7" s="14">
        <v>1</v>
      </c>
      <c r="S7" s="5">
        <f t="shared" si="7"/>
        <v>5.8823529411764701</v>
      </c>
      <c r="T7" s="14">
        <v>1</v>
      </c>
      <c r="U7" s="5">
        <f t="shared" si="8"/>
        <v>10</v>
      </c>
      <c r="V7" s="14">
        <v>0</v>
      </c>
      <c r="W7" s="5">
        <f t="shared" si="9"/>
        <v>0</v>
      </c>
      <c r="X7" s="14">
        <v>0</v>
      </c>
      <c r="Y7" s="5">
        <f t="shared" si="10"/>
        <v>0</v>
      </c>
      <c r="Z7" s="14">
        <v>1</v>
      </c>
      <c r="AA7" s="5">
        <f t="shared" si="11"/>
        <v>3.125</v>
      </c>
      <c r="AB7" s="14">
        <v>36</v>
      </c>
      <c r="AC7" s="5">
        <f t="shared" si="12"/>
        <v>4.3742405832320781</v>
      </c>
      <c r="AD7" s="14">
        <v>2</v>
      </c>
      <c r="AE7" s="5">
        <f t="shared" si="13"/>
        <v>3.3333333333333335</v>
      </c>
      <c r="AF7" s="14">
        <v>1</v>
      </c>
      <c r="AG7" s="5">
        <f t="shared" si="14"/>
        <v>1.7543859649122806</v>
      </c>
      <c r="AH7" s="14">
        <f t="shared" si="15"/>
        <v>66</v>
      </c>
      <c r="AI7" s="5">
        <f t="shared" si="16"/>
        <v>3.6484245439469323</v>
      </c>
    </row>
    <row r="8" spans="1:35" ht="27.75" customHeight="1" x14ac:dyDescent="0.25">
      <c r="A8" s="7" t="s">
        <v>8</v>
      </c>
      <c r="B8" s="2">
        <v>0</v>
      </c>
      <c r="C8" s="5">
        <f t="shared" si="0"/>
        <v>0</v>
      </c>
      <c r="D8" s="14">
        <v>2</v>
      </c>
      <c r="E8" s="5">
        <f t="shared" si="1"/>
        <v>2.2727272727272729</v>
      </c>
      <c r="F8" s="14">
        <v>3</v>
      </c>
      <c r="G8" s="5">
        <f t="shared" si="2"/>
        <v>4.918032786885246</v>
      </c>
      <c r="H8" s="14">
        <v>10</v>
      </c>
      <c r="I8" s="5">
        <f t="shared" si="3"/>
        <v>2.8735632183908044</v>
      </c>
      <c r="J8" s="14">
        <v>15</v>
      </c>
      <c r="K8" s="5">
        <f t="shared" si="4"/>
        <v>6.8493150684931505</v>
      </c>
      <c r="L8" s="14">
        <v>0</v>
      </c>
      <c r="M8" s="5">
        <f t="shared" si="5"/>
        <v>0</v>
      </c>
      <c r="N8" s="14">
        <v>2</v>
      </c>
      <c r="O8" s="5">
        <f t="shared" si="6"/>
        <v>7.1428571428571423</v>
      </c>
      <c r="P8" s="14">
        <v>0</v>
      </c>
      <c r="Q8" s="5">
        <v>0</v>
      </c>
      <c r="R8" s="14">
        <v>0</v>
      </c>
      <c r="S8" s="5">
        <f t="shared" si="7"/>
        <v>0</v>
      </c>
      <c r="T8" s="14">
        <v>0</v>
      </c>
      <c r="U8" s="5">
        <f t="shared" si="8"/>
        <v>0</v>
      </c>
      <c r="V8" s="14">
        <v>2</v>
      </c>
      <c r="W8" s="5">
        <f t="shared" si="9"/>
        <v>7.1428571428571423</v>
      </c>
      <c r="X8" s="14">
        <v>1</v>
      </c>
      <c r="Y8" s="5">
        <f t="shared" si="10"/>
        <v>5.2631578947368416</v>
      </c>
      <c r="Z8" s="14">
        <v>3</v>
      </c>
      <c r="AA8" s="5">
        <f t="shared" si="11"/>
        <v>9.375</v>
      </c>
      <c r="AB8" s="14">
        <v>30</v>
      </c>
      <c r="AC8" s="5">
        <f t="shared" si="12"/>
        <v>3.6452004860267313</v>
      </c>
      <c r="AD8" s="14">
        <v>0</v>
      </c>
      <c r="AE8" s="5">
        <f t="shared" si="13"/>
        <v>0</v>
      </c>
      <c r="AF8" s="14">
        <v>3</v>
      </c>
      <c r="AG8" s="5">
        <f t="shared" si="14"/>
        <v>5.2631578947368416</v>
      </c>
      <c r="AH8" s="14">
        <f t="shared" si="15"/>
        <v>71</v>
      </c>
      <c r="AI8" s="5">
        <f t="shared" si="16"/>
        <v>3.9248203427307908</v>
      </c>
    </row>
    <row r="9" spans="1:35" ht="31.5" x14ac:dyDescent="0.25">
      <c r="A9" s="8" t="s">
        <v>7</v>
      </c>
      <c r="B9" s="1">
        <v>1</v>
      </c>
      <c r="C9" s="5">
        <f t="shared" si="0"/>
        <v>14.285714285714285</v>
      </c>
      <c r="D9" s="14">
        <v>5</v>
      </c>
      <c r="E9" s="5">
        <f t="shared" si="1"/>
        <v>5.6818181818181817</v>
      </c>
      <c r="F9" s="14">
        <v>4</v>
      </c>
      <c r="G9" s="5">
        <f t="shared" si="2"/>
        <v>6.557377049180328</v>
      </c>
      <c r="H9" s="14">
        <v>19</v>
      </c>
      <c r="I9" s="5">
        <f t="shared" si="3"/>
        <v>5.4597701149425291</v>
      </c>
      <c r="J9" s="14">
        <v>8</v>
      </c>
      <c r="K9" s="5">
        <f t="shared" si="4"/>
        <v>3.6529680365296802</v>
      </c>
      <c r="L9" s="14">
        <v>0</v>
      </c>
      <c r="M9" s="5">
        <f t="shared" si="5"/>
        <v>0</v>
      </c>
      <c r="N9" s="14">
        <v>1</v>
      </c>
      <c r="O9" s="5">
        <f t="shared" si="6"/>
        <v>3.5714285714285712</v>
      </c>
      <c r="P9" s="14">
        <v>0</v>
      </c>
      <c r="Q9" s="5">
        <v>0</v>
      </c>
      <c r="R9" s="14">
        <v>0</v>
      </c>
      <c r="S9" s="5">
        <f t="shared" si="7"/>
        <v>0</v>
      </c>
      <c r="T9" s="14">
        <v>0</v>
      </c>
      <c r="U9" s="5">
        <f t="shared" si="8"/>
        <v>0</v>
      </c>
      <c r="V9" s="14">
        <v>3</v>
      </c>
      <c r="W9" s="5">
        <f t="shared" si="9"/>
        <v>10.714285714285714</v>
      </c>
      <c r="X9" s="14">
        <v>2</v>
      </c>
      <c r="Y9" s="5">
        <f t="shared" si="10"/>
        <v>10.526315789473683</v>
      </c>
      <c r="Z9" s="14">
        <v>0</v>
      </c>
      <c r="AA9" s="5">
        <f t="shared" si="11"/>
        <v>0</v>
      </c>
      <c r="AB9" s="14">
        <v>30</v>
      </c>
      <c r="AC9" s="5">
        <f t="shared" si="12"/>
        <v>3.6452004860267313</v>
      </c>
      <c r="AD9" s="14">
        <v>1</v>
      </c>
      <c r="AE9" s="5">
        <f t="shared" si="13"/>
        <v>1.6666666666666667</v>
      </c>
      <c r="AF9" s="14">
        <v>2</v>
      </c>
      <c r="AG9" s="5">
        <f t="shared" si="14"/>
        <v>3.5087719298245612</v>
      </c>
      <c r="AH9" s="14">
        <f t="shared" si="15"/>
        <v>76</v>
      </c>
      <c r="AI9" s="5">
        <f t="shared" si="16"/>
        <v>4.2012161415146494</v>
      </c>
    </row>
    <row r="10" spans="1:35" ht="31.5" x14ac:dyDescent="0.25">
      <c r="A10" s="8" t="s">
        <v>6</v>
      </c>
      <c r="B10" s="1">
        <v>0</v>
      </c>
      <c r="C10" s="5">
        <f t="shared" si="0"/>
        <v>0</v>
      </c>
      <c r="D10" s="14">
        <v>3</v>
      </c>
      <c r="E10" s="5">
        <f t="shared" si="1"/>
        <v>3.4090909090909087</v>
      </c>
      <c r="F10" s="14">
        <v>2</v>
      </c>
      <c r="G10" s="5">
        <f t="shared" si="2"/>
        <v>3.278688524590164</v>
      </c>
      <c r="H10" s="14">
        <v>27</v>
      </c>
      <c r="I10" s="5">
        <f t="shared" si="3"/>
        <v>7.7586206896551726</v>
      </c>
      <c r="J10" s="14">
        <v>2</v>
      </c>
      <c r="K10" s="5">
        <f t="shared" si="4"/>
        <v>0.91324200913242004</v>
      </c>
      <c r="L10" s="14">
        <v>0</v>
      </c>
      <c r="M10" s="5">
        <f t="shared" si="5"/>
        <v>0</v>
      </c>
      <c r="N10" s="14">
        <v>0</v>
      </c>
      <c r="O10" s="5">
        <f t="shared" si="6"/>
        <v>0</v>
      </c>
      <c r="P10" s="14">
        <v>0</v>
      </c>
      <c r="Q10" s="5">
        <v>0</v>
      </c>
      <c r="R10" s="14">
        <v>0</v>
      </c>
      <c r="S10" s="5">
        <f t="shared" si="7"/>
        <v>0</v>
      </c>
      <c r="T10" s="14">
        <v>1</v>
      </c>
      <c r="U10" s="5">
        <f t="shared" si="8"/>
        <v>10</v>
      </c>
      <c r="V10" s="14">
        <v>0</v>
      </c>
      <c r="W10" s="5">
        <f t="shared" si="9"/>
        <v>0</v>
      </c>
      <c r="X10" s="14">
        <v>1</v>
      </c>
      <c r="Y10" s="5">
        <f t="shared" si="10"/>
        <v>5.2631578947368416</v>
      </c>
      <c r="Z10" s="14">
        <v>0</v>
      </c>
      <c r="AA10" s="5">
        <f t="shared" si="11"/>
        <v>0</v>
      </c>
      <c r="AB10" s="14">
        <v>12</v>
      </c>
      <c r="AC10" s="5">
        <f t="shared" si="12"/>
        <v>1.4580801944106925</v>
      </c>
      <c r="AD10" s="14">
        <v>0</v>
      </c>
      <c r="AE10" s="5">
        <f t="shared" si="13"/>
        <v>0</v>
      </c>
      <c r="AF10" s="14">
        <v>3</v>
      </c>
      <c r="AG10" s="5">
        <f t="shared" si="14"/>
        <v>5.2631578947368416</v>
      </c>
      <c r="AH10" s="14">
        <f t="shared" si="15"/>
        <v>51</v>
      </c>
      <c r="AI10" s="5">
        <f t="shared" si="16"/>
        <v>2.8192371475953566</v>
      </c>
    </row>
    <row r="11" spans="1:35" ht="15.75" x14ac:dyDescent="0.25">
      <c r="A11" s="1" t="s">
        <v>3</v>
      </c>
      <c r="B11" s="1">
        <v>0</v>
      </c>
      <c r="C11" s="5">
        <f t="shared" si="0"/>
        <v>0</v>
      </c>
      <c r="D11" s="14">
        <v>2</v>
      </c>
      <c r="E11" s="5">
        <f t="shared" si="1"/>
        <v>2.2727272727272729</v>
      </c>
      <c r="F11" s="14">
        <v>4</v>
      </c>
      <c r="G11" s="5">
        <f t="shared" si="2"/>
        <v>6.557377049180328</v>
      </c>
      <c r="H11" s="14">
        <v>19</v>
      </c>
      <c r="I11" s="5">
        <f t="shared" si="3"/>
        <v>5.4597701149425291</v>
      </c>
      <c r="J11" s="14">
        <v>19</v>
      </c>
      <c r="K11" s="5">
        <f t="shared" si="4"/>
        <v>8.6757990867579906</v>
      </c>
      <c r="L11" s="14">
        <v>0</v>
      </c>
      <c r="M11" s="5">
        <f t="shared" si="5"/>
        <v>0</v>
      </c>
      <c r="N11" s="14">
        <v>2</v>
      </c>
      <c r="O11" s="5">
        <f t="shared" si="6"/>
        <v>7.1428571428571423</v>
      </c>
      <c r="P11" s="14">
        <v>0</v>
      </c>
      <c r="Q11" s="5">
        <v>0</v>
      </c>
      <c r="R11" s="14">
        <v>3</v>
      </c>
      <c r="S11" s="5">
        <f t="shared" si="7"/>
        <v>17.647058823529413</v>
      </c>
      <c r="T11" s="14">
        <v>0</v>
      </c>
      <c r="U11" s="5">
        <f t="shared" si="8"/>
        <v>0</v>
      </c>
      <c r="V11" s="14">
        <v>0</v>
      </c>
      <c r="W11" s="5">
        <f t="shared" si="9"/>
        <v>0</v>
      </c>
      <c r="X11" s="14">
        <v>0</v>
      </c>
      <c r="Y11" s="5">
        <f t="shared" si="10"/>
        <v>0</v>
      </c>
      <c r="Z11" s="14">
        <v>2</v>
      </c>
      <c r="AA11" s="5">
        <f t="shared" si="11"/>
        <v>6.25</v>
      </c>
      <c r="AB11" s="14">
        <v>53</v>
      </c>
      <c r="AC11" s="5">
        <f t="shared" si="12"/>
        <v>6.4398541919805581</v>
      </c>
      <c r="AD11" s="14">
        <v>3</v>
      </c>
      <c r="AE11" s="5">
        <f t="shared" si="13"/>
        <v>5</v>
      </c>
      <c r="AF11" s="14">
        <v>4</v>
      </c>
      <c r="AG11" s="5">
        <f t="shared" si="14"/>
        <v>7.0175438596491224</v>
      </c>
      <c r="AH11" s="14">
        <f t="shared" si="15"/>
        <v>111</v>
      </c>
      <c r="AI11" s="5">
        <f t="shared" si="16"/>
        <v>6.1359867330016584</v>
      </c>
    </row>
    <row r="12" spans="1:35" ht="15.75" x14ac:dyDescent="0.25">
      <c r="A12" s="1" t="s">
        <v>154</v>
      </c>
      <c r="B12" s="1">
        <v>0</v>
      </c>
      <c r="C12" s="5">
        <f t="shared" si="0"/>
        <v>0</v>
      </c>
      <c r="D12" s="1">
        <v>10</v>
      </c>
      <c r="E12" s="5">
        <f t="shared" si="1"/>
        <v>11.363636363636363</v>
      </c>
      <c r="F12" s="1">
        <v>4</v>
      </c>
      <c r="G12" s="5">
        <f t="shared" si="2"/>
        <v>6.557377049180328</v>
      </c>
      <c r="H12" s="1">
        <v>27</v>
      </c>
      <c r="I12" s="5">
        <f t="shared" si="3"/>
        <v>7.7586206896551726</v>
      </c>
      <c r="J12" s="1">
        <v>24</v>
      </c>
      <c r="K12" s="5">
        <f t="shared" si="4"/>
        <v>10.95890410958904</v>
      </c>
      <c r="L12" s="1">
        <v>1</v>
      </c>
      <c r="M12" s="5">
        <f t="shared" si="5"/>
        <v>11.111111111111111</v>
      </c>
      <c r="N12" s="1">
        <v>3</v>
      </c>
      <c r="O12" s="5">
        <f t="shared" si="6"/>
        <v>10.714285714285714</v>
      </c>
      <c r="P12" s="14">
        <v>0</v>
      </c>
      <c r="Q12" s="5">
        <v>0</v>
      </c>
      <c r="R12" s="1">
        <v>2</v>
      </c>
      <c r="S12" s="5">
        <f t="shared" si="7"/>
        <v>11.76470588235294</v>
      </c>
      <c r="T12" s="1">
        <v>0</v>
      </c>
      <c r="U12" s="5">
        <f t="shared" si="8"/>
        <v>0</v>
      </c>
      <c r="V12" s="1">
        <v>7</v>
      </c>
      <c r="W12" s="5">
        <f t="shared" si="9"/>
        <v>25</v>
      </c>
      <c r="X12" s="1">
        <v>1</v>
      </c>
      <c r="Y12" s="5">
        <f t="shared" si="10"/>
        <v>5.2631578947368416</v>
      </c>
      <c r="Z12" s="1">
        <v>5</v>
      </c>
      <c r="AA12" s="5">
        <f t="shared" si="11"/>
        <v>15.625</v>
      </c>
      <c r="AB12" s="1">
        <v>108</v>
      </c>
      <c r="AC12" s="5">
        <f t="shared" si="12"/>
        <v>13.122721749696234</v>
      </c>
      <c r="AD12" s="1">
        <v>4</v>
      </c>
      <c r="AE12" s="5">
        <f t="shared" si="13"/>
        <v>6.666666666666667</v>
      </c>
      <c r="AF12" s="1">
        <v>5</v>
      </c>
      <c r="AG12" s="5">
        <f t="shared" si="14"/>
        <v>8.7719298245614024</v>
      </c>
      <c r="AH12" s="1">
        <f t="shared" si="15"/>
        <v>201</v>
      </c>
      <c r="AI12" s="5">
        <f t="shared" si="16"/>
        <v>11.111111111111111</v>
      </c>
    </row>
    <row r="13" spans="1:35" ht="15.75" x14ac:dyDescent="0.25">
      <c r="A13" s="1" t="s">
        <v>155</v>
      </c>
      <c r="B13" s="1">
        <v>0</v>
      </c>
      <c r="C13" s="5">
        <f t="shared" si="0"/>
        <v>0</v>
      </c>
      <c r="D13" s="1">
        <v>3</v>
      </c>
      <c r="E13" s="5">
        <f t="shared" si="1"/>
        <v>3.4090909090909087</v>
      </c>
      <c r="F13" s="1">
        <v>2</v>
      </c>
      <c r="G13" s="5">
        <f t="shared" si="2"/>
        <v>3.278688524590164</v>
      </c>
      <c r="H13" s="1">
        <v>27</v>
      </c>
      <c r="I13" s="5">
        <f t="shared" si="3"/>
        <v>7.7586206896551726</v>
      </c>
      <c r="J13" s="1">
        <v>12</v>
      </c>
      <c r="K13" s="5">
        <f t="shared" si="4"/>
        <v>5.4794520547945202</v>
      </c>
      <c r="L13" s="1">
        <v>0</v>
      </c>
      <c r="M13" s="5">
        <f t="shared" si="5"/>
        <v>0</v>
      </c>
      <c r="N13" s="1">
        <v>2</v>
      </c>
      <c r="O13" s="5">
        <f t="shared" si="6"/>
        <v>7.1428571428571423</v>
      </c>
      <c r="P13" s="14">
        <v>0</v>
      </c>
      <c r="Q13" s="5">
        <v>0</v>
      </c>
      <c r="R13" s="1">
        <v>2</v>
      </c>
      <c r="S13" s="5">
        <f t="shared" si="7"/>
        <v>11.76470588235294</v>
      </c>
      <c r="T13" s="1">
        <v>0</v>
      </c>
      <c r="U13" s="5">
        <f t="shared" si="8"/>
        <v>0</v>
      </c>
      <c r="V13" s="1">
        <v>1</v>
      </c>
      <c r="W13" s="5">
        <f t="shared" si="9"/>
        <v>3.5714285714285712</v>
      </c>
      <c r="X13" s="1">
        <v>1</v>
      </c>
      <c r="Y13" s="5">
        <f t="shared" si="10"/>
        <v>5.2631578947368416</v>
      </c>
      <c r="Z13" s="1">
        <v>3</v>
      </c>
      <c r="AA13" s="5">
        <f t="shared" si="11"/>
        <v>9.375</v>
      </c>
      <c r="AB13" s="1">
        <v>61</v>
      </c>
      <c r="AC13" s="5">
        <f t="shared" si="12"/>
        <v>7.4119076549210208</v>
      </c>
      <c r="AD13" s="1">
        <v>2</v>
      </c>
      <c r="AE13" s="5">
        <f t="shared" si="13"/>
        <v>3.3333333333333335</v>
      </c>
      <c r="AF13" s="1">
        <v>1</v>
      </c>
      <c r="AG13" s="5">
        <f t="shared" si="14"/>
        <v>1.7543859649122806</v>
      </c>
      <c r="AH13" s="1">
        <f t="shared" si="15"/>
        <v>117</v>
      </c>
      <c r="AI13" s="5">
        <f t="shared" si="16"/>
        <v>6.467661691542288</v>
      </c>
    </row>
    <row r="14" spans="1:35" ht="15.75" x14ac:dyDescent="0.25">
      <c r="A14" s="1" t="s">
        <v>156</v>
      </c>
      <c r="B14" s="1">
        <v>0</v>
      </c>
      <c r="C14" s="5">
        <f t="shared" si="0"/>
        <v>0</v>
      </c>
      <c r="D14" s="1">
        <v>2</v>
      </c>
      <c r="E14" s="5">
        <f t="shared" si="1"/>
        <v>2.2727272727272729</v>
      </c>
      <c r="F14" s="1">
        <v>2</v>
      </c>
      <c r="G14" s="5">
        <f t="shared" si="2"/>
        <v>3.278688524590164</v>
      </c>
      <c r="H14" s="1">
        <v>19</v>
      </c>
      <c r="I14" s="5">
        <f t="shared" si="3"/>
        <v>5.4597701149425291</v>
      </c>
      <c r="J14" s="1">
        <v>9</v>
      </c>
      <c r="K14" s="5">
        <f t="shared" si="4"/>
        <v>4.10958904109589</v>
      </c>
      <c r="L14" s="1">
        <v>0</v>
      </c>
      <c r="M14" s="5">
        <f t="shared" si="5"/>
        <v>0</v>
      </c>
      <c r="N14" s="1">
        <v>3</v>
      </c>
      <c r="O14" s="5">
        <f t="shared" si="6"/>
        <v>10.714285714285714</v>
      </c>
      <c r="P14" s="14">
        <v>0</v>
      </c>
      <c r="Q14" s="5">
        <v>0</v>
      </c>
      <c r="R14" s="1">
        <v>2</v>
      </c>
      <c r="S14" s="5">
        <f t="shared" si="7"/>
        <v>11.76470588235294</v>
      </c>
      <c r="T14" s="1">
        <v>1</v>
      </c>
      <c r="U14" s="5">
        <f t="shared" si="8"/>
        <v>10</v>
      </c>
      <c r="V14" s="1">
        <v>0</v>
      </c>
      <c r="W14" s="5">
        <f t="shared" si="9"/>
        <v>0</v>
      </c>
      <c r="X14" s="1">
        <v>0</v>
      </c>
      <c r="Y14" s="5">
        <f t="shared" si="10"/>
        <v>0</v>
      </c>
      <c r="Z14" s="1">
        <v>2</v>
      </c>
      <c r="AA14" s="5">
        <f t="shared" si="11"/>
        <v>6.25</v>
      </c>
      <c r="AB14" s="1">
        <v>33</v>
      </c>
      <c r="AC14" s="5">
        <f t="shared" si="12"/>
        <v>4.0097205346294045</v>
      </c>
      <c r="AD14" s="1">
        <v>6</v>
      </c>
      <c r="AE14" s="5">
        <f t="shared" si="13"/>
        <v>10</v>
      </c>
      <c r="AF14" s="1">
        <v>2</v>
      </c>
      <c r="AG14" s="5">
        <f t="shared" si="14"/>
        <v>3.5087719298245612</v>
      </c>
      <c r="AH14" s="1">
        <f t="shared" si="15"/>
        <v>81</v>
      </c>
      <c r="AI14" s="5">
        <f t="shared" si="16"/>
        <v>4.4776119402985071</v>
      </c>
    </row>
    <row r="15" spans="1:35" ht="15.75" x14ac:dyDescent="0.25">
      <c r="A15" s="1" t="s">
        <v>157</v>
      </c>
      <c r="B15" s="1">
        <v>2</v>
      </c>
      <c r="C15" s="5">
        <f t="shared" si="0"/>
        <v>28.571428571428569</v>
      </c>
      <c r="D15" s="1">
        <v>1</v>
      </c>
      <c r="E15" s="5">
        <f t="shared" si="1"/>
        <v>1.1363636363636365</v>
      </c>
      <c r="F15" s="1">
        <v>2</v>
      </c>
      <c r="G15" s="5">
        <f t="shared" si="2"/>
        <v>3.278688524590164</v>
      </c>
      <c r="H15" s="1">
        <v>13</v>
      </c>
      <c r="I15" s="5">
        <f t="shared" si="3"/>
        <v>3.7356321839080464</v>
      </c>
      <c r="J15" s="1">
        <v>9</v>
      </c>
      <c r="K15" s="5">
        <f t="shared" si="4"/>
        <v>4.10958904109589</v>
      </c>
      <c r="L15" s="1">
        <v>2</v>
      </c>
      <c r="M15" s="5">
        <f t="shared" si="5"/>
        <v>22.222222222222221</v>
      </c>
      <c r="N15" s="1">
        <v>0</v>
      </c>
      <c r="O15" s="5">
        <f t="shared" si="6"/>
        <v>0</v>
      </c>
      <c r="P15" s="14">
        <v>0</v>
      </c>
      <c r="Q15" s="5">
        <v>0</v>
      </c>
      <c r="R15" s="1">
        <v>0</v>
      </c>
      <c r="S15" s="5">
        <f t="shared" si="7"/>
        <v>0</v>
      </c>
      <c r="T15" s="1">
        <v>1</v>
      </c>
      <c r="U15" s="5">
        <f t="shared" si="8"/>
        <v>10</v>
      </c>
      <c r="V15" s="1">
        <v>0</v>
      </c>
      <c r="W15" s="5">
        <f t="shared" si="9"/>
        <v>0</v>
      </c>
      <c r="X15" s="1">
        <v>2</v>
      </c>
      <c r="Y15" s="5">
        <f t="shared" si="10"/>
        <v>10.526315789473683</v>
      </c>
      <c r="Z15" s="1">
        <v>1</v>
      </c>
      <c r="AA15" s="5">
        <f t="shared" si="11"/>
        <v>3.125</v>
      </c>
      <c r="AB15" s="1">
        <v>32</v>
      </c>
      <c r="AC15" s="5">
        <f t="shared" si="12"/>
        <v>3.8882138517618468</v>
      </c>
      <c r="AD15" s="1">
        <v>1</v>
      </c>
      <c r="AE15" s="5">
        <f t="shared" si="13"/>
        <v>1.6666666666666667</v>
      </c>
      <c r="AF15" s="1">
        <v>0</v>
      </c>
      <c r="AG15" s="5">
        <f t="shared" si="14"/>
        <v>0</v>
      </c>
      <c r="AH15" s="1">
        <f t="shared" si="15"/>
        <v>66</v>
      </c>
      <c r="AI15" s="5">
        <f t="shared" si="16"/>
        <v>3.6484245439469323</v>
      </c>
    </row>
    <row r="16" spans="1:35" ht="15.75" x14ac:dyDescent="0.25">
      <c r="A16" s="1" t="s">
        <v>158</v>
      </c>
      <c r="B16" s="1">
        <v>1</v>
      </c>
      <c r="C16" s="5">
        <f t="shared" si="0"/>
        <v>14.285714285714285</v>
      </c>
      <c r="D16" s="1">
        <v>6</v>
      </c>
      <c r="E16" s="5">
        <f t="shared" si="1"/>
        <v>6.8181818181818175</v>
      </c>
      <c r="F16" s="1">
        <v>3</v>
      </c>
      <c r="G16" s="5">
        <f t="shared" si="2"/>
        <v>4.918032786885246</v>
      </c>
      <c r="H16" s="1">
        <v>14</v>
      </c>
      <c r="I16" s="5">
        <f t="shared" si="3"/>
        <v>4.0229885057471266</v>
      </c>
      <c r="J16" s="1">
        <v>5</v>
      </c>
      <c r="K16" s="5">
        <f t="shared" si="4"/>
        <v>2.2831050228310499</v>
      </c>
      <c r="L16" s="1">
        <v>0</v>
      </c>
      <c r="M16" s="5">
        <f t="shared" si="5"/>
        <v>0</v>
      </c>
      <c r="N16" s="1">
        <v>2</v>
      </c>
      <c r="O16" s="5">
        <f t="shared" si="6"/>
        <v>7.1428571428571423</v>
      </c>
      <c r="P16" s="14">
        <v>0</v>
      </c>
      <c r="Q16" s="5">
        <v>0</v>
      </c>
      <c r="R16" s="1">
        <v>1</v>
      </c>
      <c r="S16" s="5">
        <f t="shared" si="7"/>
        <v>5.8823529411764701</v>
      </c>
      <c r="T16" s="1">
        <v>0</v>
      </c>
      <c r="U16" s="5">
        <f t="shared" si="8"/>
        <v>0</v>
      </c>
      <c r="V16" s="1">
        <v>1</v>
      </c>
      <c r="W16" s="5">
        <f t="shared" si="9"/>
        <v>3.5714285714285712</v>
      </c>
      <c r="X16" s="1">
        <v>5</v>
      </c>
      <c r="Y16" s="5">
        <f t="shared" si="10"/>
        <v>26.315789473684209</v>
      </c>
      <c r="Z16" s="1">
        <v>2</v>
      </c>
      <c r="AA16" s="5">
        <f t="shared" si="11"/>
        <v>6.25</v>
      </c>
      <c r="AB16" s="1">
        <v>22</v>
      </c>
      <c r="AC16" s="5">
        <f t="shared" si="12"/>
        <v>2.6731470230862699</v>
      </c>
      <c r="AD16" s="1">
        <v>3</v>
      </c>
      <c r="AE16" s="5">
        <f t="shared" si="13"/>
        <v>5</v>
      </c>
      <c r="AF16" s="1">
        <v>2</v>
      </c>
      <c r="AG16" s="5">
        <f t="shared" si="14"/>
        <v>3.5087719298245612</v>
      </c>
      <c r="AH16" s="1">
        <f t="shared" si="15"/>
        <v>67</v>
      </c>
      <c r="AI16" s="5">
        <f t="shared" si="16"/>
        <v>3.7037037037037033</v>
      </c>
    </row>
    <row r="17" spans="1:35" ht="15.75" x14ac:dyDescent="0.25">
      <c r="A17" s="1" t="s">
        <v>159</v>
      </c>
      <c r="B17" s="1">
        <v>0</v>
      </c>
      <c r="C17" s="5">
        <f t="shared" si="0"/>
        <v>0</v>
      </c>
      <c r="D17" s="1">
        <v>2</v>
      </c>
      <c r="E17" s="5">
        <f t="shared" si="1"/>
        <v>2.2727272727272729</v>
      </c>
      <c r="F17" s="1">
        <v>2</v>
      </c>
      <c r="G17" s="5">
        <f t="shared" si="2"/>
        <v>3.278688524590164</v>
      </c>
      <c r="H17" s="1">
        <v>13</v>
      </c>
      <c r="I17" s="5">
        <f t="shared" si="3"/>
        <v>3.7356321839080464</v>
      </c>
      <c r="J17" s="1">
        <v>16</v>
      </c>
      <c r="K17" s="5">
        <f t="shared" si="4"/>
        <v>7.3059360730593603</v>
      </c>
      <c r="L17" s="1">
        <v>0</v>
      </c>
      <c r="M17" s="5">
        <f t="shared" si="5"/>
        <v>0</v>
      </c>
      <c r="N17" s="1">
        <v>2</v>
      </c>
      <c r="O17" s="5">
        <f t="shared" si="6"/>
        <v>7.1428571428571423</v>
      </c>
      <c r="P17" s="14">
        <v>0</v>
      </c>
      <c r="Q17" s="5">
        <v>0</v>
      </c>
      <c r="R17" s="1">
        <v>1</v>
      </c>
      <c r="S17" s="5">
        <f t="shared" si="7"/>
        <v>5.8823529411764701</v>
      </c>
      <c r="T17" s="1">
        <v>0</v>
      </c>
      <c r="U17" s="5">
        <f t="shared" si="8"/>
        <v>0</v>
      </c>
      <c r="V17" s="1">
        <v>2</v>
      </c>
      <c r="W17" s="5">
        <f t="shared" si="9"/>
        <v>7.1428571428571423</v>
      </c>
      <c r="X17" s="1">
        <v>1</v>
      </c>
      <c r="Y17" s="5">
        <f t="shared" si="10"/>
        <v>5.2631578947368416</v>
      </c>
      <c r="Z17" s="1">
        <v>1</v>
      </c>
      <c r="AA17" s="5">
        <f t="shared" si="11"/>
        <v>3.125</v>
      </c>
      <c r="AB17" s="1">
        <v>31</v>
      </c>
      <c r="AC17" s="5">
        <f t="shared" si="12"/>
        <v>3.766707168894289</v>
      </c>
      <c r="AD17" s="1">
        <v>4</v>
      </c>
      <c r="AE17" s="5">
        <f t="shared" si="13"/>
        <v>6.666666666666667</v>
      </c>
      <c r="AF17" s="1">
        <v>1</v>
      </c>
      <c r="AG17" s="5">
        <f t="shared" si="14"/>
        <v>1.7543859649122806</v>
      </c>
      <c r="AH17" s="1">
        <f t="shared" si="15"/>
        <v>76</v>
      </c>
      <c r="AI17" s="5">
        <f t="shared" si="16"/>
        <v>4.2012161415146494</v>
      </c>
    </row>
    <row r="18" spans="1:35" ht="15.75" x14ac:dyDescent="0.25">
      <c r="A18" s="1" t="s">
        <v>160</v>
      </c>
      <c r="B18" s="1">
        <v>0</v>
      </c>
      <c r="C18" s="5">
        <f t="shared" si="0"/>
        <v>0</v>
      </c>
      <c r="D18" s="1">
        <v>4</v>
      </c>
      <c r="E18" s="5">
        <f t="shared" si="1"/>
        <v>4.5454545454545459</v>
      </c>
      <c r="F18" s="1">
        <v>1</v>
      </c>
      <c r="G18" s="5">
        <f t="shared" si="2"/>
        <v>1.639344262295082</v>
      </c>
      <c r="H18" s="1">
        <v>6</v>
      </c>
      <c r="I18" s="5">
        <f t="shared" si="3"/>
        <v>1.7241379310344827</v>
      </c>
      <c r="J18" s="1">
        <v>7</v>
      </c>
      <c r="K18" s="5">
        <f t="shared" si="4"/>
        <v>3.1963470319634704</v>
      </c>
      <c r="L18" s="1">
        <v>1</v>
      </c>
      <c r="M18" s="5">
        <f t="shared" si="5"/>
        <v>11.111111111111111</v>
      </c>
      <c r="N18" s="1">
        <v>1</v>
      </c>
      <c r="O18" s="5">
        <f t="shared" si="6"/>
        <v>3.5714285714285712</v>
      </c>
      <c r="P18" s="14">
        <v>0</v>
      </c>
      <c r="Q18" s="5">
        <v>0</v>
      </c>
      <c r="R18" s="1">
        <v>0</v>
      </c>
      <c r="S18" s="5">
        <f t="shared" si="7"/>
        <v>0</v>
      </c>
      <c r="T18" s="1">
        <v>0</v>
      </c>
      <c r="U18" s="5">
        <f t="shared" si="8"/>
        <v>0</v>
      </c>
      <c r="V18" s="1">
        <v>1</v>
      </c>
      <c r="W18" s="5">
        <f t="shared" si="9"/>
        <v>3.5714285714285712</v>
      </c>
      <c r="X18" s="1">
        <v>0</v>
      </c>
      <c r="Y18" s="5">
        <f t="shared" si="10"/>
        <v>0</v>
      </c>
      <c r="Z18" s="1">
        <v>1</v>
      </c>
      <c r="AA18" s="5">
        <f t="shared" si="11"/>
        <v>3.125</v>
      </c>
      <c r="AB18" s="1">
        <v>18</v>
      </c>
      <c r="AC18" s="5">
        <f t="shared" si="12"/>
        <v>2.187120291616039</v>
      </c>
      <c r="AD18" s="1">
        <v>2</v>
      </c>
      <c r="AE18" s="5">
        <f t="shared" si="13"/>
        <v>3.3333333333333335</v>
      </c>
      <c r="AF18" s="1">
        <v>2</v>
      </c>
      <c r="AG18" s="5">
        <f t="shared" si="14"/>
        <v>3.5087719298245612</v>
      </c>
      <c r="AH18" s="1">
        <f t="shared" si="15"/>
        <v>44</v>
      </c>
      <c r="AI18" s="5">
        <f t="shared" si="16"/>
        <v>2.4322830292979547</v>
      </c>
    </row>
    <row r="19" spans="1:35" ht="15.75" x14ac:dyDescent="0.25">
      <c r="A19" s="1" t="s">
        <v>161</v>
      </c>
      <c r="B19" s="1">
        <v>0</v>
      </c>
      <c r="C19" s="5">
        <f t="shared" si="0"/>
        <v>0</v>
      </c>
      <c r="D19" s="1">
        <v>2</v>
      </c>
      <c r="E19" s="5">
        <f t="shared" si="1"/>
        <v>2.2727272727272729</v>
      </c>
      <c r="F19" s="1">
        <v>6</v>
      </c>
      <c r="G19" s="5">
        <f t="shared" si="2"/>
        <v>9.8360655737704921</v>
      </c>
      <c r="H19" s="1">
        <v>9</v>
      </c>
      <c r="I19" s="5">
        <f t="shared" si="3"/>
        <v>2.5862068965517242</v>
      </c>
      <c r="J19" s="1">
        <v>10</v>
      </c>
      <c r="K19" s="5">
        <f t="shared" si="4"/>
        <v>4.5662100456620998</v>
      </c>
      <c r="L19" s="1">
        <v>0</v>
      </c>
      <c r="M19" s="5">
        <f t="shared" si="5"/>
        <v>0</v>
      </c>
      <c r="N19" s="1">
        <v>1</v>
      </c>
      <c r="O19" s="5">
        <f t="shared" si="6"/>
        <v>3.5714285714285712</v>
      </c>
      <c r="P19" s="14">
        <v>0</v>
      </c>
      <c r="Q19" s="5">
        <v>0</v>
      </c>
      <c r="R19" s="1">
        <v>0</v>
      </c>
      <c r="S19" s="5">
        <f t="shared" si="7"/>
        <v>0</v>
      </c>
      <c r="T19" s="1">
        <v>0</v>
      </c>
      <c r="U19" s="5">
        <f t="shared" si="8"/>
        <v>0</v>
      </c>
      <c r="V19" s="1">
        <v>0</v>
      </c>
      <c r="W19" s="5">
        <f t="shared" si="9"/>
        <v>0</v>
      </c>
      <c r="X19" s="1">
        <v>0</v>
      </c>
      <c r="Y19" s="5">
        <f t="shared" si="10"/>
        <v>0</v>
      </c>
      <c r="Z19" s="1">
        <v>0</v>
      </c>
      <c r="AA19" s="5">
        <f t="shared" si="11"/>
        <v>0</v>
      </c>
      <c r="AB19" s="1">
        <v>25</v>
      </c>
      <c r="AC19" s="5">
        <f t="shared" si="12"/>
        <v>3.0376670716889427</v>
      </c>
      <c r="AD19" s="1">
        <v>2</v>
      </c>
      <c r="AE19" s="5">
        <f t="shared" si="13"/>
        <v>3.3333333333333335</v>
      </c>
      <c r="AF19" s="1">
        <v>3</v>
      </c>
      <c r="AG19" s="5">
        <f t="shared" si="14"/>
        <v>5.2631578947368416</v>
      </c>
      <c r="AH19" s="1">
        <f t="shared" si="15"/>
        <v>58</v>
      </c>
      <c r="AI19" s="5">
        <f t="shared" si="16"/>
        <v>3.2061912658927585</v>
      </c>
    </row>
    <row r="20" spans="1:35" ht="31.5" x14ac:dyDescent="0.25">
      <c r="A20" s="1" t="s">
        <v>162</v>
      </c>
      <c r="B20" s="1">
        <v>0</v>
      </c>
      <c r="C20" s="5">
        <f t="shared" si="0"/>
        <v>0</v>
      </c>
      <c r="D20" s="1">
        <v>1</v>
      </c>
      <c r="E20" s="5">
        <f t="shared" si="1"/>
        <v>1.1363636363636365</v>
      </c>
      <c r="F20" s="1">
        <v>3</v>
      </c>
      <c r="G20" s="5">
        <f t="shared" si="2"/>
        <v>4.918032786885246</v>
      </c>
      <c r="H20" s="1">
        <v>12</v>
      </c>
      <c r="I20" s="5">
        <f t="shared" si="3"/>
        <v>3.4482758620689653</v>
      </c>
      <c r="J20" s="1">
        <v>7</v>
      </c>
      <c r="K20" s="5">
        <f t="shared" si="4"/>
        <v>3.1963470319634704</v>
      </c>
      <c r="L20" s="1">
        <v>0</v>
      </c>
      <c r="M20" s="5">
        <f t="shared" si="5"/>
        <v>0</v>
      </c>
      <c r="N20" s="1">
        <v>1</v>
      </c>
      <c r="O20" s="5">
        <f t="shared" si="6"/>
        <v>3.5714285714285712</v>
      </c>
      <c r="P20" s="14">
        <v>0</v>
      </c>
      <c r="Q20" s="5">
        <v>0</v>
      </c>
      <c r="R20" s="1">
        <v>0</v>
      </c>
      <c r="S20" s="5">
        <f t="shared" si="7"/>
        <v>0</v>
      </c>
      <c r="T20" s="1">
        <v>0</v>
      </c>
      <c r="U20" s="5">
        <f t="shared" si="8"/>
        <v>0</v>
      </c>
      <c r="V20" s="1">
        <v>1</v>
      </c>
      <c r="W20" s="5">
        <f t="shared" si="9"/>
        <v>3.5714285714285712</v>
      </c>
      <c r="X20" s="1">
        <v>0</v>
      </c>
      <c r="Y20" s="5">
        <f t="shared" si="10"/>
        <v>0</v>
      </c>
      <c r="Z20" s="1">
        <v>1</v>
      </c>
      <c r="AA20" s="5">
        <f t="shared" si="11"/>
        <v>3.125</v>
      </c>
      <c r="AB20" s="1">
        <v>33</v>
      </c>
      <c r="AC20" s="5">
        <f t="shared" si="12"/>
        <v>4.0097205346294045</v>
      </c>
      <c r="AD20" s="1">
        <v>3</v>
      </c>
      <c r="AE20" s="5">
        <f t="shared" si="13"/>
        <v>5</v>
      </c>
      <c r="AF20" s="1">
        <v>1</v>
      </c>
      <c r="AG20" s="5">
        <f t="shared" si="14"/>
        <v>1.7543859649122806</v>
      </c>
      <c r="AH20" s="1">
        <f t="shared" si="15"/>
        <v>63</v>
      </c>
      <c r="AI20" s="5">
        <f t="shared" si="16"/>
        <v>3.4825870646766171</v>
      </c>
    </row>
    <row r="21" spans="1:35" ht="31.5" x14ac:dyDescent="0.25">
      <c r="A21" s="1" t="s">
        <v>163</v>
      </c>
      <c r="B21" s="1">
        <v>2</v>
      </c>
      <c r="C21" s="5">
        <f t="shared" si="0"/>
        <v>28.571428571428569</v>
      </c>
      <c r="D21" s="1">
        <v>5</v>
      </c>
      <c r="E21" s="5">
        <f t="shared" si="1"/>
        <v>5.6818181818181817</v>
      </c>
      <c r="F21" s="1">
        <v>1</v>
      </c>
      <c r="G21" s="5">
        <f t="shared" si="2"/>
        <v>1.639344262295082</v>
      </c>
      <c r="H21" s="1">
        <v>10</v>
      </c>
      <c r="I21" s="5">
        <f t="shared" si="3"/>
        <v>2.8735632183908044</v>
      </c>
      <c r="J21" s="1">
        <v>9</v>
      </c>
      <c r="K21" s="5">
        <f t="shared" si="4"/>
        <v>4.10958904109589</v>
      </c>
      <c r="L21" s="1">
        <v>0</v>
      </c>
      <c r="M21" s="5">
        <f t="shared" si="5"/>
        <v>0</v>
      </c>
      <c r="N21" s="1">
        <v>1</v>
      </c>
      <c r="O21" s="5">
        <f t="shared" si="6"/>
        <v>3.5714285714285712</v>
      </c>
      <c r="P21" s="14">
        <v>1</v>
      </c>
      <c r="Q21" s="5">
        <f>P21/P$28*100</f>
        <v>33.333333333333329</v>
      </c>
      <c r="R21" s="1">
        <v>0</v>
      </c>
      <c r="S21" s="5">
        <f t="shared" si="7"/>
        <v>0</v>
      </c>
      <c r="T21" s="1">
        <v>0</v>
      </c>
      <c r="U21" s="5">
        <f t="shared" si="8"/>
        <v>0</v>
      </c>
      <c r="V21" s="1">
        <v>2</v>
      </c>
      <c r="W21" s="5">
        <f t="shared" si="9"/>
        <v>7.1428571428571423</v>
      </c>
      <c r="X21" s="1">
        <v>0</v>
      </c>
      <c r="Y21" s="5">
        <f t="shared" si="10"/>
        <v>0</v>
      </c>
      <c r="Z21" s="1">
        <v>1</v>
      </c>
      <c r="AA21" s="5">
        <f t="shared" si="11"/>
        <v>3.125</v>
      </c>
      <c r="AB21" s="1">
        <v>29</v>
      </c>
      <c r="AC21" s="5">
        <f t="shared" si="12"/>
        <v>3.523693803159174</v>
      </c>
      <c r="AD21" s="1">
        <v>0</v>
      </c>
      <c r="AE21" s="5">
        <f t="shared" si="13"/>
        <v>0</v>
      </c>
      <c r="AF21" s="1">
        <v>4</v>
      </c>
      <c r="AG21" s="5">
        <f t="shared" si="14"/>
        <v>7.0175438596491224</v>
      </c>
      <c r="AH21" s="1">
        <f t="shared" si="15"/>
        <v>65</v>
      </c>
      <c r="AI21" s="5">
        <f t="shared" si="16"/>
        <v>3.5931453841901604</v>
      </c>
    </row>
    <row r="22" spans="1:35" ht="31.5" x14ac:dyDescent="0.25">
      <c r="A22" s="1" t="s">
        <v>164</v>
      </c>
      <c r="B22" s="1">
        <v>0</v>
      </c>
      <c r="C22" s="5">
        <f t="shared" si="0"/>
        <v>0</v>
      </c>
      <c r="D22" s="1">
        <v>2</v>
      </c>
      <c r="E22" s="5">
        <f t="shared" si="1"/>
        <v>2.2727272727272729</v>
      </c>
      <c r="F22" s="1">
        <v>3</v>
      </c>
      <c r="G22" s="5">
        <f t="shared" si="2"/>
        <v>4.918032786885246</v>
      </c>
      <c r="H22" s="1">
        <v>3</v>
      </c>
      <c r="I22" s="5">
        <f t="shared" si="3"/>
        <v>0.86206896551724133</v>
      </c>
      <c r="J22" s="1">
        <v>4</v>
      </c>
      <c r="K22" s="5">
        <f t="shared" si="4"/>
        <v>1.8264840182648401</v>
      </c>
      <c r="L22" s="1">
        <v>0</v>
      </c>
      <c r="M22" s="5">
        <f t="shared" si="5"/>
        <v>0</v>
      </c>
      <c r="N22" s="1">
        <v>1</v>
      </c>
      <c r="O22" s="5">
        <f t="shared" si="6"/>
        <v>3.5714285714285712</v>
      </c>
      <c r="P22" s="14">
        <v>0</v>
      </c>
      <c r="Q22" s="5">
        <f t="shared" ref="Q22:Q27" si="17">P22/P$28*100</f>
        <v>0</v>
      </c>
      <c r="R22" s="1">
        <v>0</v>
      </c>
      <c r="S22" s="5">
        <f t="shared" si="7"/>
        <v>0</v>
      </c>
      <c r="T22" s="1">
        <v>2</v>
      </c>
      <c r="U22" s="5">
        <f t="shared" si="8"/>
        <v>20</v>
      </c>
      <c r="V22" s="1">
        <v>1</v>
      </c>
      <c r="W22" s="5">
        <f t="shared" si="9"/>
        <v>3.5714285714285712</v>
      </c>
      <c r="X22" s="1">
        <v>0</v>
      </c>
      <c r="Y22" s="5">
        <f t="shared" si="10"/>
        <v>0</v>
      </c>
      <c r="Z22" s="1">
        <v>1</v>
      </c>
      <c r="AA22" s="5">
        <f t="shared" si="11"/>
        <v>3.125</v>
      </c>
      <c r="AB22" s="1">
        <v>24</v>
      </c>
      <c r="AC22" s="5">
        <f t="shared" si="12"/>
        <v>2.916160388821385</v>
      </c>
      <c r="AD22" s="1">
        <v>6</v>
      </c>
      <c r="AE22" s="5">
        <f t="shared" si="13"/>
        <v>10</v>
      </c>
      <c r="AF22" s="1">
        <v>4</v>
      </c>
      <c r="AG22" s="5">
        <f t="shared" si="14"/>
        <v>7.0175438596491224</v>
      </c>
      <c r="AH22" s="1">
        <f t="shared" si="15"/>
        <v>51</v>
      </c>
      <c r="AI22" s="5">
        <f t="shared" si="16"/>
        <v>2.8192371475953566</v>
      </c>
    </row>
    <row r="23" spans="1:35" ht="31.5" x14ac:dyDescent="0.25">
      <c r="A23" s="1" t="s">
        <v>165</v>
      </c>
      <c r="B23" s="1">
        <v>0</v>
      </c>
      <c r="C23" s="5">
        <f t="shared" si="0"/>
        <v>0</v>
      </c>
      <c r="D23" s="1">
        <v>3</v>
      </c>
      <c r="E23" s="5">
        <f t="shared" si="1"/>
        <v>3.4090909090909087</v>
      </c>
      <c r="F23" s="1">
        <v>1</v>
      </c>
      <c r="G23" s="5">
        <f t="shared" si="2"/>
        <v>1.639344262295082</v>
      </c>
      <c r="H23" s="1">
        <v>12</v>
      </c>
      <c r="I23" s="5">
        <f t="shared" si="3"/>
        <v>3.4482758620689653</v>
      </c>
      <c r="J23" s="1">
        <v>3</v>
      </c>
      <c r="K23" s="5">
        <f t="shared" si="4"/>
        <v>1.3698630136986301</v>
      </c>
      <c r="L23" s="1">
        <v>1</v>
      </c>
      <c r="M23" s="5">
        <f t="shared" si="5"/>
        <v>11.111111111111111</v>
      </c>
      <c r="N23" s="1">
        <v>0</v>
      </c>
      <c r="O23" s="5">
        <f t="shared" si="6"/>
        <v>0</v>
      </c>
      <c r="P23" s="14">
        <v>1</v>
      </c>
      <c r="Q23" s="5">
        <f t="shared" si="17"/>
        <v>33.333333333333329</v>
      </c>
      <c r="R23" s="1">
        <v>1</v>
      </c>
      <c r="S23" s="5">
        <f t="shared" si="7"/>
        <v>5.8823529411764701</v>
      </c>
      <c r="T23" s="1">
        <v>1</v>
      </c>
      <c r="U23" s="5">
        <f t="shared" si="8"/>
        <v>10</v>
      </c>
      <c r="V23" s="1">
        <v>0</v>
      </c>
      <c r="W23" s="5">
        <f t="shared" si="9"/>
        <v>0</v>
      </c>
      <c r="X23" s="1">
        <v>0</v>
      </c>
      <c r="Y23" s="5">
        <f t="shared" si="10"/>
        <v>0</v>
      </c>
      <c r="Z23" s="1">
        <v>0</v>
      </c>
      <c r="AA23" s="5">
        <f t="shared" si="11"/>
        <v>0</v>
      </c>
      <c r="AB23" s="1">
        <v>37</v>
      </c>
      <c r="AC23" s="5">
        <f t="shared" si="12"/>
        <v>4.4957472660996354</v>
      </c>
      <c r="AD23" s="1">
        <v>3</v>
      </c>
      <c r="AE23" s="5">
        <f t="shared" si="13"/>
        <v>5</v>
      </c>
      <c r="AF23" s="1">
        <v>5</v>
      </c>
      <c r="AG23" s="5">
        <f t="shared" si="14"/>
        <v>8.7719298245614024</v>
      </c>
      <c r="AH23" s="1">
        <f t="shared" si="15"/>
        <v>68</v>
      </c>
      <c r="AI23" s="5">
        <f t="shared" si="16"/>
        <v>3.7589828634604756</v>
      </c>
    </row>
    <row r="24" spans="1:35" ht="31.5" x14ac:dyDescent="0.25">
      <c r="A24" s="1" t="s">
        <v>166</v>
      </c>
      <c r="B24" s="1">
        <v>0</v>
      </c>
      <c r="C24" s="5">
        <f t="shared" si="0"/>
        <v>0</v>
      </c>
      <c r="D24" s="1">
        <v>5</v>
      </c>
      <c r="E24" s="5">
        <f t="shared" si="1"/>
        <v>5.6818181818181817</v>
      </c>
      <c r="F24" s="1">
        <v>2</v>
      </c>
      <c r="G24" s="5">
        <f t="shared" si="2"/>
        <v>3.278688524590164</v>
      </c>
      <c r="H24" s="1">
        <v>9</v>
      </c>
      <c r="I24" s="5">
        <f t="shared" si="3"/>
        <v>2.5862068965517242</v>
      </c>
      <c r="J24" s="1">
        <v>6</v>
      </c>
      <c r="K24" s="5">
        <f t="shared" si="4"/>
        <v>2.7397260273972601</v>
      </c>
      <c r="L24" s="1">
        <v>0</v>
      </c>
      <c r="M24" s="5">
        <f t="shared" si="5"/>
        <v>0</v>
      </c>
      <c r="N24" s="1">
        <v>1</v>
      </c>
      <c r="O24" s="5">
        <f t="shared" si="6"/>
        <v>3.5714285714285712</v>
      </c>
      <c r="P24" s="14">
        <v>0</v>
      </c>
      <c r="Q24" s="5">
        <f t="shared" si="17"/>
        <v>0</v>
      </c>
      <c r="R24" s="1">
        <v>0</v>
      </c>
      <c r="S24" s="5">
        <f t="shared" si="7"/>
        <v>0</v>
      </c>
      <c r="T24" s="1">
        <v>0</v>
      </c>
      <c r="U24" s="5">
        <f t="shared" si="8"/>
        <v>0</v>
      </c>
      <c r="V24" s="1">
        <v>1</v>
      </c>
      <c r="W24" s="5">
        <f t="shared" si="9"/>
        <v>3.5714285714285712</v>
      </c>
      <c r="X24" s="1">
        <v>1</v>
      </c>
      <c r="Y24" s="5">
        <f t="shared" si="10"/>
        <v>5.2631578947368416</v>
      </c>
      <c r="Z24" s="1">
        <v>0</v>
      </c>
      <c r="AA24" s="5">
        <f t="shared" si="11"/>
        <v>0</v>
      </c>
      <c r="AB24" s="1">
        <v>24</v>
      </c>
      <c r="AC24" s="5">
        <f t="shared" si="12"/>
        <v>2.916160388821385</v>
      </c>
      <c r="AD24" s="1">
        <v>3</v>
      </c>
      <c r="AE24" s="5">
        <f t="shared" si="13"/>
        <v>5</v>
      </c>
      <c r="AF24" s="1">
        <v>3</v>
      </c>
      <c r="AG24" s="5">
        <f t="shared" si="14"/>
        <v>5.2631578947368416</v>
      </c>
      <c r="AH24" s="1">
        <f t="shared" si="15"/>
        <v>55</v>
      </c>
      <c r="AI24" s="5">
        <f t="shared" si="16"/>
        <v>3.0403537866224433</v>
      </c>
    </row>
    <row r="25" spans="1:35" ht="31.5" x14ac:dyDescent="0.25">
      <c r="A25" s="1" t="s">
        <v>167</v>
      </c>
      <c r="B25" s="1">
        <v>0</v>
      </c>
      <c r="C25" s="5">
        <f t="shared" si="0"/>
        <v>0</v>
      </c>
      <c r="D25" s="1">
        <v>2</v>
      </c>
      <c r="E25" s="5">
        <f t="shared" si="1"/>
        <v>2.2727272727272729</v>
      </c>
      <c r="F25" s="1">
        <v>1</v>
      </c>
      <c r="G25" s="5">
        <f t="shared" si="2"/>
        <v>1.639344262295082</v>
      </c>
      <c r="H25" s="1">
        <v>21</v>
      </c>
      <c r="I25" s="5">
        <f t="shared" si="3"/>
        <v>6.0344827586206895</v>
      </c>
      <c r="J25" s="1">
        <v>5</v>
      </c>
      <c r="K25" s="5">
        <f t="shared" si="4"/>
        <v>2.2831050228310499</v>
      </c>
      <c r="L25" s="1">
        <v>1</v>
      </c>
      <c r="M25" s="5">
        <f t="shared" si="5"/>
        <v>11.111111111111111</v>
      </c>
      <c r="N25" s="1">
        <v>1</v>
      </c>
      <c r="O25" s="5">
        <f t="shared" si="6"/>
        <v>3.5714285714285712</v>
      </c>
      <c r="P25" s="14">
        <v>1</v>
      </c>
      <c r="Q25" s="5">
        <f t="shared" si="17"/>
        <v>33.333333333333329</v>
      </c>
      <c r="R25" s="1">
        <v>0</v>
      </c>
      <c r="S25" s="5">
        <f t="shared" si="7"/>
        <v>0</v>
      </c>
      <c r="T25" s="1">
        <v>0</v>
      </c>
      <c r="U25" s="5">
        <f t="shared" si="8"/>
        <v>0</v>
      </c>
      <c r="V25" s="1">
        <v>0</v>
      </c>
      <c r="W25" s="5">
        <f t="shared" si="9"/>
        <v>0</v>
      </c>
      <c r="X25" s="1">
        <v>0</v>
      </c>
      <c r="Y25" s="5">
        <f t="shared" si="10"/>
        <v>0</v>
      </c>
      <c r="Z25" s="1">
        <v>2</v>
      </c>
      <c r="AA25" s="5">
        <f t="shared" si="11"/>
        <v>6.25</v>
      </c>
      <c r="AB25" s="1">
        <v>24</v>
      </c>
      <c r="AC25" s="5">
        <f t="shared" si="12"/>
        <v>2.916160388821385</v>
      </c>
      <c r="AD25" s="1">
        <v>4</v>
      </c>
      <c r="AE25" s="5">
        <f t="shared" si="13"/>
        <v>6.666666666666667</v>
      </c>
      <c r="AF25" s="1">
        <v>0</v>
      </c>
      <c r="AG25" s="5">
        <f t="shared" si="14"/>
        <v>0</v>
      </c>
      <c r="AH25" s="1">
        <f t="shared" si="15"/>
        <v>62</v>
      </c>
      <c r="AI25" s="5">
        <f t="shared" si="16"/>
        <v>3.4273079049198447</v>
      </c>
    </row>
    <row r="26" spans="1:35" ht="31.5" x14ac:dyDescent="0.25">
      <c r="A26" s="1" t="s">
        <v>168</v>
      </c>
      <c r="B26" s="1">
        <v>0</v>
      </c>
      <c r="C26" s="5">
        <f t="shared" si="0"/>
        <v>0</v>
      </c>
      <c r="D26" s="1">
        <v>2</v>
      </c>
      <c r="E26" s="5">
        <f t="shared" si="1"/>
        <v>2.2727272727272729</v>
      </c>
      <c r="F26" s="1">
        <v>2</v>
      </c>
      <c r="G26" s="5">
        <f t="shared" si="2"/>
        <v>3.278688524590164</v>
      </c>
      <c r="H26" s="1">
        <v>11</v>
      </c>
      <c r="I26" s="5">
        <f t="shared" si="3"/>
        <v>3.1609195402298855</v>
      </c>
      <c r="J26" s="1">
        <v>9</v>
      </c>
      <c r="K26" s="5">
        <f t="shared" si="4"/>
        <v>4.10958904109589</v>
      </c>
      <c r="L26" s="1">
        <v>1</v>
      </c>
      <c r="M26" s="5">
        <f t="shared" si="5"/>
        <v>11.111111111111111</v>
      </c>
      <c r="N26" s="1">
        <v>0</v>
      </c>
      <c r="O26" s="5">
        <f t="shared" si="6"/>
        <v>0</v>
      </c>
      <c r="P26" s="14">
        <v>0</v>
      </c>
      <c r="Q26" s="5">
        <f t="shared" si="17"/>
        <v>0</v>
      </c>
      <c r="R26" s="1">
        <v>0</v>
      </c>
      <c r="S26" s="5">
        <f t="shared" si="7"/>
        <v>0</v>
      </c>
      <c r="T26" s="1">
        <v>2</v>
      </c>
      <c r="U26" s="5">
        <f t="shared" si="8"/>
        <v>20</v>
      </c>
      <c r="V26" s="1">
        <v>1</v>
      </c>
      <c r="W26" s="5">
        <f t="shared" si="9"/>
        <v>3.5714285714285712</v>
      </c>
      <c r="X26" s="1">
        <v>2</v>
      </c>
      <c r="Y26" s="5">
        <f t="shared" si="10"/>
        <v>10.526315789473683</v>
      </c>
      <c r="Z26" s="1">
        <v>1</v>
      </c>
      <c r="AA26" s="5">
        <f t="shared" si="11"/>
        <v>3.125</v>
      </c>
      <c r="AB26" s="1">
        <v>35</v>
      </c>
      <c r="AC26" s="5">
        <f t="shared" si="12"/>
        <v>4.2527339003645199</v>
      </c>
      <c r="AD26" s="1">
        <v>3</v>
      </c>
      <c r="AE26" s="5">
        <f t="shared" si="13"/>
        <v>5</v>
      </c>
      <c r="AF26" s="1">
        <v>2</v>
      </c>
      <c r="AG26" s="5">
        <f t="shared" si="14"/>
        <v>3.5087719298245612</v>
      </c>
      <c r="AH26" s="1">
        <f t="shared" si="15"/>
        <v>71</v>
      </c>
      <c r="AI26" s="5">
        <f t="shared" si="16"/>
        <v>3.9248203427307908</v>
      </c>
    </row>
    <row r="27" spans="1:35" ht="31.5" x14ac:dyDescent="0.25">
      <c r="A27" s="1" t="s">
        <v>169</v>
      </c>
      <c r="B27" s="1">
        <v>1</v>
      </c>
      <c r="C27" s="5">
        <f t="shared" si="0"/>
        <v>14.285714285714285</v>
      </c>
      <c r="D27" s="1">
        <v>7</v>
      </c>
      <c r="E27" s="5">
        <f t="shared" si="1"/>
        <v>7.9545454545454541</v>
      </c>
      <c r="F27" s="1">
        <v>2</v>
      </c>
      <c r="G27" s="5">
        <f t="shared" si="2"/>
        <v>3.278688524590164</v>
      </c>
      <c r="H27" s="1">
        <v>8</v>
      </c>
      <c r="I27" s="5">
        <f t="shared" si="3"/>
        <v>2.2988505747126435</v>
      </c>
      <c r="J27" s="1">
        <v>2</v>
      </c>
      <c r="K27" s="5">
        <f t="shared" si="4"/>
        <v>0.91324200913242004</v>
      </c>
      <c r="L27" s="1">
        <v>1</v>
      </c>
      <c r="M27" s="5">
        <f t="shared" si="5"/>
        <v>11.111111111111111</v>
      </c>
      <c r="N27" s="1">
        <v>0</v>
      </c>
      <c r="O27" s="5">
        <f t="shared" si="6"/>
        <v>0</v>
      </c>
      <c r="P27" s="14">
        <v>0</v>
      </c>
      <c r="Q27" s="5">
        <f t="shared" si="17"/>
        <v>0</v>
      </c>
      <c r="R27" s="1">
        <v>1</v>
      </c>
      <c r="S27" s="5">
        <f t="shared" si="7"/>
        <v>5.8823529411764701</v>
      </c>
      <c r="T27" s="1">
        <v>0</v>
      </c>
      <c r="U27" s="5">
        <f t="shared" si="8"/>
        <v>0</v>
      </c>
      <c r="V27" s="1">
        <v>1</v>
      </c>
      <c r="W27" s="5">
        <f t="shared" si="9"/>
        <v>3.5714285714285712</v>
      </c>
      <c r="X27" s="1">
        <v>0</v>
      </c>
      <c r="Y27" s="5">
        <f t="shared" si="10"/>
        <v>0</v>
      </c>
      <c r="Z27" s="1">
        <v>0</v>
      </c>
      <c r="AA27" s="5">
        <f t="shared" si="11"/>
        <v>0</v>
      </c>
      <c r="AB27" s="1">
        <v>23</v>
      </c>
      <c r="AC27" s="5">
        <f t="shared" si="12"/>
        <v>2.7946537059538272</v>
      </c>
      <c r="AD27" s="1">
        <v>4</v>
      </c>
      <c r="AE27" s="5">
        <f t="shared" si="13"/>
        <v>6.666666666666667</v>
      </c>
      <c r="AF27" s="1">
        <v>4</v>
      </c>
      <c r="AG27" s="5">
        <f t="shared" si="14"/>
        <v>7.0175438596491224</v>
      </c>
      <c r="AH27" s="1">
        <f t="shared" si="15"/>
        <v>54</v>
      </c>
      <c r="AI27" s="5">
        <f t="shared" si="16"/>
        <v>2.9850746268656714</v>
      </c>
    </row>
    <row r="28" spans="1:35" ht="15.75" x14ac:dyDescent="0.25">
      <c r="A28" s="14" t="s">
        <v>9</v>
      </c>
      <c r="B28" s="14">
        <f>SUM(B4:B27)</f>
        <v>7</v>
      </c>
      <c r="C28" s="5">
        <f t="shared" si="0"/>
        <v>100</v>
      </c>
      <c r="D28" s="14">
        <f t="shared" ref="D28:AH28" si="18">SUM(D4:D27)</f>
        <v>88</v>
      </c>
      <c r="E28" s="5">
        <f t="shared" si="1"/>
        <v>100</v>
      </c>
      <c r="F28" s="14">
        <f t="shared" si="18"/>
        <v>61</v>
      </c>
      <c r="G28" s="5">
        <f t="shared" si="2"/>
        <v>100</v>
      </c>
      <c r="H28" s="14">
        <f t="shared" si="18"/>
        <v>348</v>
      </c>
      <c r="I28" s="5">
        <f t="shared" si="3"/>
        <v>100</v>
      </c>
      <c r="J28" s="14">
        <f t="shared" si="18"/>
        <v>219</v>
      </c>
      <c r="K28" s="5">
        <f t="shared" si="4"/>
        <v>100</v>
      </c>
      <c r="L28" s="14">
        <f t="shared" si="18"/>
        <v>9</v>
      </c>
      <c r="M28" s="5">
        <f t="shared" si="5"/>
        <v>100</v>
      </c>
      <c r="N28" s="14">
        <f t="shared" si="18"/>
        <v>28</v>
      </c>
      <c r="O28" s="5">
        <f t="shared" si="6"/>
        <v>100</v>
      </c>
      <c r="P28" s="14">
        <f t="shared" si="18"/>
        <v>3</v>
      </c>
      <c r="Q28" s="5">
        <v>0</v>
      </c>
      <c r="R28" s="14">
        <f t="shared" si="18"/>
        <v>17</v>
      </c>
      <c r="S28" s="5">
        <f t="shared" si="7"/>
        <v>100</v>
      </c>
      <c r="T28" s="14">
        <f t="shared" si="18"/>
        <v>10</v>
      </c>
      <c r="U28" s="5">
        <f t="shared" si="8"/>
        <v>100</v>
      </c>
      <c r="V28" s="14">
        <f t="shared" si="18"/>
        <v>28</v>
      </c>
      <c r="W28" s="5">
        <f t="shared" si="9"/>
        <v>100</v>
      </c>
      <c r="X28" s="14">
        <f t="shared" si="18"/>
        <v>19</v>
      </c>
      <c r="Y28" s="5">
        <f t="shared" si="10"/>
        <v>100</v>
      </c>
      <c r="Z28" s="14">
        <f t="shared" si="18"/>
        <v>32</v>
      </c>
      <c r="AA28" s="5">
        <f t="shared" si="11"/>
        <v>100</v>
      </c>
      <c r="AB28" s="14">
        <f t="shared" si="18"/>
        <v>823</v>
      </c>
      <c r="AC28" s="5">
        <f t="shared" si="12"/>
        <v>100</v>
      </c>
      <c r="AD28" s="14">
        <f t="shared" si="18"/>
        <v>60</v>
      </c>
      <c r="AE28" s="5">
        <f t="shared" si="13"/>
        <v>100</v>
      </c>
      <c r="AF28" s="14">
        <f t="shared" si="18"/>
        <v>57</v>
      </c>
      <c r="AG28" s="5">
        <f t="shared" si="14"/>
        <v>100</v>
      </c>
      <c r="AH28" s="14">
        <f t="shared" si="18"/>
        <v>1809</v>
      </c>
      <c r="AI28" s="5">
        <f t="shared" si="16"/>
        <v>100</v>
      </c>
    </row>
    <row r="29" spans="1:35" ht="47.25" x14ac:dyDescent="0.25">
      <c r="A29" s="13" t="s">
        <v>16</v>
      </c>
      <c r="B29" s="14" t="s">
        <v>13</v>
      </c>
      <c r="C29" s="4" t="s">
        <v>14</v>
      </c>
      <c r="D29" s="14" t="s">
        <v>13</v>
      </c>
      <c r="E29" s="4" t="s">
        <v>14</v>
      </c>
      <c r="F29" s="14" t="s">
        <v>13</v>
      </c>
      <c r="G29" s="4" t="s">
        <v>14</v>
      </c>
      <c r="H29" s="14" t="s">
        <v>13</v>
      </c>
      <c r="I29" s="4" t="s">
        <v>14</v>
      </c>
      <c r="J29" s="14" t="s">
        <v>13</v>
      </c>
      <c r="K29" s="4" t="s">
        <v>14</v>
      </c>
      <c r="L29" s="14" t="s">
        <v>13</v>
      </c>
      <c r="M29" s="4" t="s">
        <v>14</v>
      </c>
      <c r="N29" s="14" t="s">
        <v>13</v>
      </c>
      <c r="O29" s="4" t="s">
        <v>14</v>
      </c>
      <c r="P29" s="14" t="s">
        <v>13</v>
      </c>
      <c r="Q29" s="4" t="s">
        <v>14</v>
      </c>
      <c r="R29" s="14" t="s">
        <v>13</v>
      </c>
      <c r="S29" s="4" t="s">
        <v>14</v>
      </c>
      <c r="T29" s="14" t="s">
        <v>13</v>
      </c>
      <c r="U29" s="4" t="s">
        <v>14</v>
      </c>
      <c r="V29" s="14" t="s">
        <v>13</v>
      </c>
      <c r="W29" s="4" t="s">
        <v>14</v>
      </c>
      <c r="X29" s="14" t="s">
        <v>13</v>
      </c>
      <c r="Y29" s="4" t="s">
        <v>14</v>
      </c>
      <c r="Z29" s="14" t="s">
        <v>13</v>
      </c>
      <c r="AA29" s="4" t="s">
        <v>14</v>
      </c>
      <c r="AB29" s="14" t="s">
        <v>13</v>
      </c>
      <c r="AC29" s="4" t="s">
        <v>14</v>
      </c>
      <c r="AD29" s="14" t="s">
        <v>13</v>
      </c>
      <c r="AE29" s="4" t="s">
        <v>14</v>
      </c>
      <c r="AF29" s="14" t="s">
        <v>13</v>
      </c>
      <c r="AG29" s="4" t="s">
        <v>14</v>
      </c>
      <c r="AH29" s="14" t="s">
        <v>13</v>
      </c>
      <c r="AI29" s="4" t="s">
        <v>14</v>
      </c>
    </row>
    <row r="30" spans="1:35" ht="15.75" x14ac:dyDescent="0.25">
      <c r="A30" s="14" t="s">
        <v>10</v>
      </c>
      <c r="B30" s="13">
        <f>B28-B31</f>
        <v>2</v>
      </c>
      <c r="C30" s="5">
        <f>B30/B32*100</f>
        <v>28.571428571428569</v>
      </c>
      <c r="D30" s="13">
        <f>D28-D31</f>
        <v>73</v>
      </c>
      <c r="E30" s="5">
        <f>D30/D32*100</f>
        <v>82.954545454545453</v>
      </c>
      <c r="F30" s="13">
        <f>F28-F31</f>
        <v>31</v>
      </c>
      <c r="G30" s="5">
        <f>F30/F32*100</f>
        <v>50.819672131147541</v>
      </c>
      <c r="H30" s="13">
        <f>H28-H31</f>
        <v>195</v>
      </c>
      <c r="I30" s="5">
        <f>H30/H32*100</f>
        <v>56.034482758620683</v>
      </c>
      <c r="J30" s="13">
        <f>J28-J31</f>
        <v>172</v>
      </c>
      <c r="K30" s="5">
        <f>J30/J32*100</f>
        <v>78.538812785388117</v>
      </c>
      <c r="L30" s="13">
        <f>L28-L31</f>
        <v>3</v>
      </c>
      <c r="M30" s="5">
        <f>L30/L32*100</f>
        <v>33.333333333333329</v>
      </c>
      <c r="N30" s="13">
        <f>N28-N31</f>
        <v>24</v>
      </c>
      <c r="O30" s="5">
        <f>N30/N32*100</f>
        <v>85.714285714285708</v>
      </c>
      <c r="P30" s="14">
        <v>1</v>
      </c>
      <c r="Q30" s="14">
        <f>P30/P32*100</f>
        <v>33.333333333333329</v>
      </c>
      <c r="R30" s="13">
        <f>R28-R31</f>
        <v>7</v>
      </c>
      <c r="S30" s="5">
        <f>R30/R32*100</f>
        <v>41.17647058823529</v>
      </c>
      <c r="T30" s="13">
        <f>T28-T31</f>
        <v>9</v>
      </c>
      <c r="U30" s="5">
        <f>T30/T32*100</f>
        <v>90</v>
      </c>
      <c r="V30" s="13">
        <f t="shared" ref="V30" si="19">V28-V31</f>
        <v>26</v>
      </c>
      <c r="W30" s="5">
        <f t="shared" ref="W30" si="20">V30/V32*100</f>
        <v>92.857142857142861</v>
      </c>
      <c r="X30" s="13">
        <f t="shared" ref="X30" si="21">X28-X31</f>
        <v>13</v>
      </c>
      <c r="Y30" s="5">
        <f t="shared" ref="Y30" si="22">X30/X32*100</f>
        <v>68.421052631578945</v>
      </c>
      <c r="Z30" s="13">
        <f t="shared" ref="Z30" si="23">Z28-Z31</f>
        <v>25</v>
      </c>
      <c r="AA30" s="5">
        <f t="shared" ref="AA30" si="24">Z30/Z32*100</f>
        <v>78.125</v>
      </c>
      <c r="AB30" s="13">
        <f t="shared" ref="AB30" si="25">AB28-AB31</f>
        <v>704</v>
      </c>
      <c r="AC30" s="5">
        <f t="shared" ref="AC30" si="26">AB30/AB32*100</f>
        <v>85.540704738760638</v>
      </c>
      <c r="AD30" s="13">
        <f t="shared" ref="AD30" si="27">AD28-AD31</f>
        <v>55</v>
      </c>
      <c r="AE30" s="5">
        <f t="shared" ref="AE30" si="28">AD30/AD32*100</f>
        <v>91.666666666666657</v>
      </c>
      <c r="AF30" s="13">
        <f t="shared" ref="AF30" si="29">AF28-AF31</f>
        <v>41</v>
      </c>
      <c r="AG30" s="5">
        <f t="shared" ref="AG30" si="30">AF30/AF32*100</f>
        <v>71.929824561403507</v>
      </c>
      <c r="AH30" s="13">
        <f>AH28-AH31</f>
        <v>1381</v>
      </c>
      <c r="AI30" s="5">
        <f>AH30/AH32*100</f>
        <v>76.340519624101717</v>
      </c>
    </row>
    <row r="31" spans="1:35" ht="15.75" x14ac:dyDescent="0.25">
      <c r="A31" s="14" t="s">
        <v>11</v>
      </c>
      <c r="B31" s="13">
        <v>5</v>
      </c>
      <c r="C31" s="5">
        <f>B31/B32*100</f>
        <v>71.428571428571431</v>
      </c>
      <c r="D31" s="13">
        <v>15</v>
      </c>
      <c r="E31" s="5">
        <f>D31/D32*100</f>
        <v>17.045454545454543</v>
      </c>
      <c r="F31" s="13">
        <v>30</v>
      </c>
      <c r="G31" s="5">
        <f>F31/F32*100</f>
        <v>49.180327868852459</v>
      </c>
      <c r="H31" s="13">
        <f>93+15+45</f>
        <v>153</v>
      </c>
      <c r="I31" s="5">
        <f>H31/H32*100</f>
        <v>43.96551724137931</v>
      </c>
      <c r="J31" s="13">
        <f>39+8</f>
        <v>47</v>
      </c>
      <c r="K31" s="5">
        <f>J31/J32*100</f>
        <v>21.461187214611872</v>
      </c>
      <c r="L31" s="13">
        <v>6</v>
      </c>
      <c r="M31" s="5">
        <f>L31/L32*100</f>
        <v>66.666666666666657</v>
      </c>
      <c r="N31" s="13">
        <v>4</v>
      </c>
      <c r="O31" s="5">
        <f>N31/N32*100</f>
        <v>14.285714285714285</v>
      </c>
      <c r="P31" s="14">
        <v>2</v>
      </c>
      <c r="Q31" s="14">
        <f>P31/P32*100</f>
        <v>66.666666666666657</v>
      </c>
      <c r="R31" s="13">
        <v>10</v>
      </c>
      <c r="S31" s="5">
        <f>R31/R32*100</f>
        <v>58.82352941176471</v>
      </c>
      <c r="T31" s="13">
        <v>1</v>
      </c>
      <c r="U31" s="5">
        <f>T31/T32*100</f>
        <v>10</v>
      </c>
      <c r="V31" s="13">
        <v>2</v>
      </c>
      <c r="W31" s="5">
        <f t="shared" ref="W31" si="31">V31/V32*100</f>
        <v>7.1428571428571423</v>
      </c>
      <c r="X31" s="13">
        <v>6</v>
      </c>
      <c r="Y31" s="5">
        <f t="shared" ref="Y31" si="32">X31/X32*100</f>
        <v>31.578947368421051</v>
      </c>
      <c r="Z31" s="13">
        <v>7</v>
      </c>
      <c r="AA31" s="5">
        <f t="shared" ref="AA31" si="33">Z31/Z32*100</f>
        <v>21.875</v>
      </c>
      <c r="AB31" s="13">
        <f>87+32</f>
        <v>119</v>
      </c>
      <c r="AC31" s="5">
        <f t="shared" ref="AC31" si="34">AB31/AB32*100</f>
        <v>14.459295261239369</v>
      </c>
      <c r="AD31" s="13">
        <v>5</v>
      </c>
      <c r="AE31" s="5">
        <f t="shared" ref="AE31" si="35">AD31/AD32*100</f>
        <v>8.3333333333333321</v>
      </c>
      <c r="AF31" s="13">
        <v>16</v>
      </c>
      <c r="AG31" s="5">
        <f t="shared" ref="AG31" si="36">AF31/AF32*100</f>
        <v>28.07017543859649</v>
      </c>
      <c r="AH31" s="14">
        <f t="shared" ref="AH31" si="37">B31+D31+F31+H31+J31+L31+N31+P31+R31+T31+V31+X31+Z31+AB31+AD31+AF31</f>
        <v>428</v>
      </c>
      <c r="AI31" s="5">
        <f>AH31/AH32*100</f>
        <v>23.659480375898287</v>
      </c>
    </row>
    <row r="32" spans="1:35" ht="15.75" x14ac:dyDescent="0.25">
      <c r="A32" s="14" t="s">
        <v>9</v>
      </c>
      <c r="B32" s="13">
        <f t="shared" ref="B32:AI32" si="38">SUM(B30:B31)</f>
        <v>7</v>
      </c>
      <c r="C32" s="6">
        <f t="shared" si="38"/>
        <v>100</v>
      </c>
      <c r="D32" s="13">
        <f t="shared" si="38"/>
        <v>88</v>
      </c>
      <c r="E32" s="9">
        <f t="shared" si="38"/>
        <v>100</v>
      </c>
      <c r="F32" s="13">
        <f t="shared" si="38"/>
        <v>61</v>
      </c>
      <c r="G32" s="9">
        <f t="shared" si="38"/>
        <v>100</v>
      </c>
      <c r="H32" s="13">
        <f t="shared" si="38"/>
        <v>348</v>
      </c>
      <c r="I32" s="9">
        <f t="shared" si="38"/>
        <v>100</v>
      </c>
      <c r="J32" s="13">
        <f t="shared" si="38"/>
        <v>219</v>
      </c>
      <c r="K32" s="9">
        <f t="shared" si="38"/>
        <v>99.999999999999986</v>
      </c>
      <c r="L32" s="13">
        <f t="shared" si="38"/>
        <v>9</v>
      </c>
      <c r="M32" s="9">
        <f t="shared" si="38"/>
        <v>99.999999999999986</v>
      </c>
      <c r="N32" s="13">
        <f t="shared" si="38"/>
        <v>28</v>
      </c>
      <c r="O32" s="9">
        <f t="shared" si="38"/>
        <v>100</v>
      </c>
      <c r="P32" s="14">
        <f>SUM(P30,P31)</f>
        <v>3</v>
      </c>
      <c r="Q32" s="27">
        <f>SUM(Q30,Q31)</f>
        <v>99.999999999999986</v>
      </c>
      <c r="R32" s="13">
        <f t="shared" si="38"/>
        <v>17</v>
      </c>
      <c r="S32" s="9">
        <f t="shared" si="38"/>
        <v>100</v>
      </c>
      <c r="T32" s="13">
        <f t="shared" si="38"/>
        <v>10</v>
      </c>
      <c r="U32" s="9">
        <f t="shared" si="38"/>
        <v>100</v>
      </c>
      <c r="V32" s="13">
        <f t="shared" ref="V32:AG32" si="39">SUM(V30:V31)</f>
        <v>28</v>
      </c>
      <c r="W32" s="9">
        <f t="shared" si="39"/>
        <v>100</v>
      </c>
      <c r="X32" s="13">
        <f t="shared" si="39"/>
        <v>19</v>
      </c>
      <c r="Y32" s="9">
        <f t="shared" si="39"/>
        <v>100</v>
      </c>
      <c r="Z32" s="13">
        <f t="shared" si="39"/>
        <v>32</v>
      </c>
      <c r="AA32" s="9">
        <f t="shared" si="39"/>
        <v>100</v>
      </c>
      <c r="AB32" s="13">
        <f t="shared" si="39"/>
        <v>823</v>
      </c>
      <c r="AC32" s="9">
        <f t="shared" si="39"/>
        <v>100</v>
      </c>
      <c r="AD32" s="13">
        <f t="shared" si="39"/>
        <v>60</v>
      </c>
      <c r="AE32" s="9">
        <f t="shared" si="39"/>
        <v>99.999999999999986</v>
      </c>
      <c r="AF32" s="13">
        <f t="shared" si="39"/>
        <v>57</v>
      </c>
      <c r="AG32" s="9">
        <f t="shared" si="39"/>
        <v>100</v>
      </c>
      <c r="AH32" s="13">
        <f t="shared" si="38"/>
        <v>1809</v>
      </c>
      <c r="AI32" s="9">
        <f t="shared" si="38"/>
        <v>100</v>
      </c>
    </row>
    <row r="34" spans="1:1" x14ac:dyDescent="0.25">
      <c r="A34" s="29" t="s">
        <v>170</v>
      </c>
    </row>
    <row r="35" spans="1:1" x14ac:dyDescent="0.25">
      <c r="A35" s="29" t="s">
        <v>171</v>
      </c>
    </row>
    <row r="36" spans="1:1" x14ac:dyDescent="0.25">
      <c r="A36" s="30" t="s">
        <v>172</v>
      </c>
    </row>
    <row r="37" spans="1:1" x14ac:dyDescent="0.25">
      <c r="A37" s="31" t="s">
        <v>173</v>
      </c>
    </row>
  </sheetData>
  <sheetProtection algorithmName="SHA-512" hashValue="frHjdRc9NupaSj3jqCIEq27/OM4b9IjZGc5brfnDp2z19lnAYK3IKek/k6Vid7APdyzuZkEpHNDF8Z8o3EWuYg==" saltValue="Be9JmVe3knOEMgjIJxU5eg==" spinCount="100000" sheet="1" objects="1" scenarios="1"/>
  <mergeCells count="20">
    <mergeCell ref="AI2:AI3"/>
    <mergeCell ref="AD2:AE2"/>
    <mergeCell ref="A1:AI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F2:AG2"/>
    <mergeCell ref="A2:A3"/>
    <mergeCell ref="AH2:AH3"/>
  </mergeCells>
  <pageMargins left="0.511811024" right="0.511811024" top="0.78740157499999996" bottom="0.78740157499999996" header="0.31496062000000002" footer="0.31496062000000002"/>
  <pageSetup orientation="portrait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66D6B-5BBB-45F0-B8C6-8FD700789306}">
  <dimension ref="A1:AQ37"/>
  <sheetViews>
    <sheetView tabSelected="1" zoomScale="60" zoomScaleNormal="60" workbookViewId="0">
      <selection activeCell="E42" sqref="E42"/>
    </sheetView>
  </sheetViews>
  <sheetFormatPr defaultRowHeight="15" x14ac:dyDescent="0.25"/>
  <cols>
    <col min="1" max="1" width="20.5703125" customWidth="1"/>
    <col min="2" max="7" width="11.28515625" customWidth="1"/>
    <col min="8" max="8" width="12.28515625" customWidth="1"/>
    <col min="9" max="23" width="11.28515625" customWidth="1"/>
    <col min="24" max="24" width="11.140625" customWidth="1"/>
    <col min="25" max="25" width="12.140625" customWidth="1"/>
    <col min="26" max="26" width="11.140625" customWidth="1"/>
    <col min="27" max="37" width="11.5703125" customWidth="1"/>
    <col min="38" max="38" width="11.140625" customWidth="1"/>
    <col min="39" max="39" width="12.42578125" customWidth="1"/>
    <col min="40" max="40" width="13" customWidth="1"/>
    <col min="41" max="41" width="12.140625" customWidth="1"/>
    <col min="42" max="42" width="12" customWidth="1"/>
    <col min="43" max="43" width="16.140625" customWidth="1"/>
  </cols>
  <sheetData>
    <row r="1" spans="1:43" ht="17.25" customHeight="1" x14ac:dyDescent="0.25">
      <c r="A1" s="36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30.75" customHeight="1" x14ac:dyDescent="0.25">
      <c r="A2" s="32" t="s">
        <v>4</v>
      </c>
      <c r="B2" s="34">
        <v>1</v>
      </c>
      <c r="C2" s="35"/>
      <c r="D2" s="34">
        <v>2</v>
      </c>
      <c r="E2" s="35"/>
      <c r="F2" s="34">
        <v>3</v>
      </c>
      <c r="G2" s="35"/>
      <c r="H2" s="34">
        <v>4</v>
      </c>
      <c r="I2" s="35"/>
      <c r="J2" s="34">
        <v>5</v>
      </c>
      <c r="K2" s="35"/>
      <c r="L2" s="34">
        <v>6</v>
      </c>
      <c r="M2" s="35"/>
      <c r="N2" s="34">
        <v>7</v>
      </c>
      <c r="O2" s="35"/>
      <c r="P2" s="34">
        <v>8</v>
      </c>
      <c r="Q2" s="35"/>
      <c r="R2" s="34">
        <v>9</v>
      </c>
      <c r="S2" s="35"/>
      <c r="T2" s="34">
        <v>10</v>
      </c>
      <c r="U2" s="35"/>
      <c r="V2" s="34">
        <v>11</v>
      </c>
      <c r="W2" s="35"/>
      <c r="X2" s="34">
        <v>12</v>
      </c>
      <c r="Y2" s="35"/>
      <c r="Z2" s="34">
        <v>13</v>
      </c>
      <c r="AA2" s="35"/>
      <c r="AB2" s="34">
        <v>14</v>
      </c>
      <c r="AC2" s="35"/>
      <c r="AD2" s="34">
        <v>15</v>
      </c>
      <c r="AE2" s="35"/>
      <c r="AF2" s="34">
        <v>16</v>
      </c>
      <c r="AG2" s="35"/>
      <c r="AH2" s="34">
        <v>17</v>
      </c>
      <c r="AI2" s="35"/>
      <c r="AJ2" s="34">
        <v>18</v>
      </c>
      <c r="AK2" s="35"/>
      <c r="AL2" s="34">
        <v>19</v>
      </c>
      <c r="AM2" s="35"/>
      <c r="AN2" s="34">
        <v>20</v>
      </c>
      <c r="AO2" s="35"/>
      <c r="AP2" s="12"/>
      <c r="AQ2" s="12"/>
    </row>
    <row r="3" spans="1:43" s="19" customFormat="1" ht="57" customHeight="1" x14ac:dyDescent="0.25">
      <c r="A3" s="33"/>
      <c r="B3" s="22" t="s">
        <v>134</v>
      </c>
      <c r="C3" s="15" t="s">
        <v>12</v>
      </c>
      <c r="D3" s="17" t="s">
        <v>135</v>
      </c>
      <c r="E3" s="15" t="s">
        <v>12</v>
      </c>
      <c r="F3" s="17" t="s">
        <v>136</v>
      </c>
      <c r="G3" s="15" t="s">
        <v>12</v>
      </c>
      <c r="H3" s="17" t="s">
        <v>137</v>
      </c>
      <c r="I3" s="15" t="s">
        <v>12</v>
      </c>
      <c r="J3" s="17" t="s">
        <v>138</v>
      </c>
      <c r="K3" s="16" t="s">
        <v>12</v>
      </c>
      <c r="L3" s="17" t="s">
        <v>139</v>
      </c>
      <c r="M3" s="16" t="s">
        <v>12</v>
      </c>
      <c r="N3" s="17" t="s">
        <v>140</v>
      </c>
      <c r="O3" s="16" t="s">
        <v>12</v>
      </c>
      <c r="P3" s="17" t="s">
        <v>141</v>
      </c>
      <c r="Q3" s="16" t="s">
        <v>12</v>
      </c>
      <c r="R3" s="17" t="s">
        <v>142</v>
      </c>
      <c r="S3" s="16" t="s">
        <v>12</v>
      </c>
      <c r="T3" s="17" t="s">
        <v>143</v>
      </c>
      <c r="U3" s="16" t="s">
        <v>12</v>
      </c>
      <c r="V3" s="17" t="s">
        <v>144</v>
      </c>
      <c r="W3" s="16" t="s">
        <v>12</v>
      </c>
      <c r="X3" s="17" t="s">
        <v>145</v>
      </c>
      <c r="Y3" s="16" t="s">
        <v>12</v>
      </c>
      <c r="Z3" s="17" t="s">
        <v>146</v>
      </c>
      <c r="AA3" s="16" t="s">
        <v>12</v>
      </c>
      <c r="AB3" s="17" t="s">
        <v>147</v>
      </c>
      <c r="AC3" s="16" t="s">
        <v>12</v>
      </c>
      <c r="AD3" s="17" t="s">
        <v>148</v>
      </c>
      <c r="AE3" s="16" t="s">
        <v>12</v>
      </c>
      <c r="AF3" s="17" t="s">
        <v>149</v>
      </c>
      <c r="AG3" s="16" t="s">
        <v>12</v>
      </c>
      <c r="AH3" s="17" t="s">
        <v>150</v>
      </c>
      <c r="AI3" s="16" t="s">
        <v>12</v>
      </c>
      <c r="AJ3" s="17" t="s">
        <v>151</v>
      </c>
      <c r="AK3" s="16" t="s">
        <v>12</v>
      </c>
      <c r="AL3" s="17" t="s">
        <v>152</v>
      </c>
      <c r="AM3" s="16" t="s">
        <v>12</v>
      </c>
      <c r="AN3" s="20" t="s">
        <v>153</v>
      </c>
      <c r="AO3" s="16" t="s">
        <v>12</v>
      </c>
      <c r="AP3" s="13" t="s">
        <v>15</v>
      </c>
      <c r="AQ3" s="13" t="s">
        <v>17</v>
      </c>
    </row>
    <row r="4" spans="1:43" ht="15.75" x14ac:dyDescent="0.25">
      <c r="A4" s="1" t="s">
        <v>0</v>
      </c>
      <c r="B4" s="3">
        <v>2</v>
      </c>
      <c r="C4" s="5">
        <f>B4/B$28*100</f>
        <v>1.8691588785046727</v>
      </c>
      <c r="D4" s="14">
        <v>3</v>
      </c>
      <c r="E4" s="5">
        <f>D4/D$28*100</f>
        <v>8.8235294117647065</v>
      </c>
      <c r="F4" s="14">
        <v>0</v>
      </c>
      <c r="G4" s="5">
        <f>F4/F$28*100</f>
        <v>0</v>
      </c>
      <c r="H4" s="14">
        <v>2</v>
      </c>
      <c r="I4" s="5">
        <f>H4/H$28*100</f>
        <v>1.3157894736842104</v>
      </c>
      <c r="J4" s="14">
        <v>14</v>
      </c>
      <c r="K4" s="5">
        <f>J4/J$28*100</f>
        <v>5.8823529411764701</v>
      </c>
      <c r="L4" s="14">
        <v>0</v>
      </c>
      <c r="M4" s="5">
        <v>0</v>
      </c>
      <c r="N4" s="14">
        <v>1</v>
      </c>
      <c r="O4" s="5">
        <f>N4/N$28*100</f>
        <v>9.0909090909090917</v>
      </c>
      <c r="P4" s="14">
        <v>1</v>
      </c>
      <c r="Q4" s="5">
        <f>P4/P$28*100</f>
        <v>5.8823529411764701</v>
      </c>
      <c r="R4" s="14">
        <v>0</v>
      </c>
      <c r="S4" s="5">
        <f>R4/R$28*100</f>
        <v>0</v>
      </c>
      <c r="T4" s="14">
        <v>2</v>
      </c>
      <c r="U4" s="5">
        <f>T4/T$28*100</f>
        <v>5.5555555555555554</v>
      </c>
      <c r="V4" s="14">
        <v>2</v>
      </c>
      <c r="W4" s="5">
        <f>V4/V$28*100</f>
        <v>3.4482758620689653</v>
      </c>
      <c r="X4" s="14">
        <v>0</v>
      </c>
      <c r="Y4" s="5">
        <f>X4/X$28*100</f>
        <v>0</v>
      </c>
      <c r="Z4" s="14">
        <v>27</v>
      </c>
      <c r="AA4" s="5">
        <f>Z4/Z$28*100</f>
        <v>3.5667107001321003</v>
      </c>
      <c r="AB4" s="14">
        <v>7</v>
      </c>
      <c r="AC4" s="5">
        <f>AB4/AB$28*100</f>
        <v>4.3478260869565215</v>
      </c>
      <c r="AD4" s="14">
        <v>5</v>
      </c>
      <c r="AE4" s="5">
        <f>AD4/AD$28*100</f>
        <v>10.204081632653061</v>
      </c>
      <c r="AF4" s="14">
        <v>3</v>
      </c>
      <c r="AG4" s="5">
        <f>AF4/AF$28*100</f>
        <v>6.5217391304347823</v>
      </c>
      <c r="AH4" s="14">
        <v>0</v>
      </c>
      <c r="AI4" s="5">
        <f>AH4/AH$28*100</f>
        <v>0</v>
      </c>
      <c r="AJ4" s="14">
        <v>1</v>
      </c>
      <c r="AK4" s="5">
        <f>AJ4/AJ$28*100</f>
        <v>16.666666666666664</v>
      </c>
      <c r="AL4" s="14">
        <v>33</v>
      </c>
      <c r="AM4" s="5">
        <f>AL4/AL$28*100</f>
        <v>4.0740740740740744</v>
      </c>
      <c r="AN4" s="14">
        <v>4</v>
      </c>
      <c r="AO4" s="5">
        <f>AN4/AN$28*100</f>
        <v>7.6923076923076925</v>
      </c>
      <c r="AP4" s="14">
        <f>SUM(B4,D4,F4,H4,J4,L4,N4,P4,R4,T4,V4,X4,Z4,AB4,AD4,AF4,AH4,AJ4,AL4,AN4,)</f>
        <v>107</v>
      </c>
      <c r="AQ4" s="5">
        <f>AP4/AP$28*100</f>
        <v>4.0964777947932625</v>
      </c>
    </row>
    <row r="5" spans="1:43" ht="15.75" x14ac:dyDescent="0.25">
      <c r="A5" s="1" t="s">
        <v>1</v>
      </c>
      <c r="B5" s="1">
        <v>7</v>
      </c>
      <c r="C5" s="5">
        <f t="shared" ref="C5:C28" si="0">B5/B$28*100</f>
        <v>6.5420560747663545</v>
      </c>
      <c r="D5" s="14">
        <v>0</v>
      </c>
      <c r="E5" s="5">
        <f t="shared" ref="E5:E28" si="1">D5/D$28*100</f>
        <v>0</v>
      </c>
      <c r="F5" s="14">
        <v>1</v>
      </c>
      <c r="G5" s="5">
        <f t="shared" ref="G5:G28" si="2">F5/F$28*100</f>
        <v>9.0909090909090917</v>
      </c>
      <c r="H5" s="14">
        <v>6</v>
      </c>
      <c r="I5" s="5">
        <f t="shared" ref="I5:I28" si="3">H5/H$28*100</f>
        <v>3.9473684210526314</v>
      </c>
      <c r="J5" s="14">
        <v>11</v>
      </c>
      <c r="K5" s="5">
        <f t="shared" ref="K5:K28" si="4">J5/J$28*100</f>
        <v>4.6218487394957988</v>
      </c>
      <c r="L5" s="14">
        <v>0</v>
      </c>
      <c r="M5" s="5">
        <v>0</v>
      </c>
      <c r="N5" s="14">
        <v>1</v>
      </c>
      <c r="O5" s="5">
        <f t="shared" ref="O5:O28" si="5">N5/N$28*100</f>
        <v>9.0909090909090917</v>
      </c>
      <c r="P5" s="14">
        <v>2</v>
      </c>
      <c r="Q5" s="5">
        <f t="shared" ref="Q5:Q28" si="6">P5/P$28*100</f>
        <v>11.76470588235294</v>
      </c>
      <c r="R5" s="14">
        <v>1</v>
      </c>
      <c r="S5" s="5">
        <f t="shared" ref="S5:S28" si="7">R5/R$28*100</f>
        <v>2.4390243902439024</v>
      </c>
      <c r="T5" s="14">
        <v>6</v>
      </c>
      <c r="U5" s="5">
        <f t="shared" ref="U5:U28" si="8">T5/T$28*100</f>
        <v>16.666666666666664</v>
      </c>
      <c r="V5" s="14">
        <v>4</v>
      </c>
      <c r="W5" s="5">
        <f t="shared" ref="W5:W28" si="9">V5/V$28*100</f>
        <v>6.8965517241379306</v>
      </c>
      <c r="X5" s="14">
        <v>0</v>
      </c>
      <c r="Y5" s="5">
        <f t="shared" ref="Y5:Y28" si="10">X5/X$28*100</f>
        <v>0</v>
      </c>
      <c r="Z5" s="14">
        <v>40</v>
      </c>
      <c r="AA5" s="5">
        <f t="shared" ref="AA5:AA28" si="11">Z5/Z$28*100</f>
        <v>5.2840158520475562</v>
      </c>
      <c r="AB5" s="14">
        <v>11</v>
      </c>
      <c r="AC5" s="5">
        <f t="shared" ref="AC5:AC28" si="12">AB5/AB$28*100</f>
        <v>6.8322981366459627</v>
      </c>
      <c r="AD5" s="14">
        <v>4</v>
      </c>
      <c r="AE5" s="5">
        <f t="shared" ref="AE5:AE28" si="13">AD5/AD$28*100</f>
        <v>8.1632653061224492</v>
      </c>
      <c r="AF5" s="14">
        <v>1</v>
      </c>
      <c r="AG5" s="5">
        <f t="shared" ref="AG5:AG28" si="14">AF5/AF$28*100</f>
        <v>2.1739130434782608</v>
      </c>
      <c r="AH5" s="14">
        <v>0</v>
      </c>
      <c r="AI5" s="5">
        <f t="shared" ref="AI5:AI28" si="15">AH5/AH$28*100</f>
        <v>0</v>
      </c>
      <c r="AJ5" s="14">
        <v>0</v>
      </c>
      <c r="AK5" s="5">
        <f t="shared" ref="AK5:AK28" si="16">AJ5/AJ$28*100</f>
        <v>0</v>
      </c>
      <c r="AL5" s="14">
        <v>43</v>
      </c>
      <c r="AM5" s="5">
        <f t="shared" ref="AM5:AM28" si="17">AL5/AL$28*100</f>
        <v>5.3086419753086425</v>
      </c>
      <c r="AN5" s="14">
        <v>3</v>
      </c>
      <c r="AO5" s="5">
        <f t="shared" ref="AO5:AO28" si="18">AN5/AN$28*100</f>
        <v>5.7692307692307692</v>
      </c>
      <c r="AP5" s="14">
        <f t="shared" ref="AP5:AP27" si="19">SUM(B5,D5,F5,H5,J5,L5,N5,P5,R5,T5,V5,X5,Z5,AB5,AD5,AF5,AH5,AJ5,AL5,AN5,)</f>
        <v>141</v>
      </c>
      <c r="AQ5" s="5">
        <f t="shared" ref="AQ5:AQ28" si="20">AP5/AP$28*100</f>
        <v>5.3981623277182234</v>
      </c>
    </row>
    <row r="6" spans="1:43" ht="25.5" customHeight="1" x14ac:dyDescent="0.25">
      <c r="A6" s="1" t="s">
        <v>2</v>
      </c>
      <c r="B6" s="1">
        <v>12</v>
      </c>
      <c r="C6" s="5">
        <f t="shared" si="0"/>
        <v>11.214953271028037</v>
      </c>
      <c r="D6" s="14">
        <v>1</v>
      </c>
      <c r="E6" s="5">
        <f t="shared" si="1"/>
        <v>2.9411764705882351</v>
      </c>
      <c r="F6" s="14">
        <v>0</v>
      </c>
      <c r="G6" s="5">
        <f t="shared" si="2"/>
        <v>0</v>
      </c>
      <c r="H6" s="14">
        <v>7</v>
      </c>
      <c r="I6" s="5">
        <f t="shared" si="3"/>
        <v>4.6052631578947363</v>
      </c>
      <c r="J6" s="14">
        <v>7</v>
      </c>
      <c r="K6" s="5">
        <f t="shared" si="4"/>
        <v>2.9411764705882351</v>
      </c>
      <c r="L6" s="14">
        <v>0</v>
      </c>
      <c r="M6" s="5">
        <v>0</v>
      </c>
      <c r="N6" s="14">
        <v>0</v>
      </c>
      <c r="O6" s="5">
        <f t="shared" si="5"/>
        <v>0</v>
      </c>
      <c r="P6" s="14">
        <v>1</v>
      </c>
      <c r="Q6" s="5">
        <f t="shared" si="6"/>
        <v>5.8823529411764701</v>
      </c>
      <c r="R6" s="14">
        <v>5</v>
      </c>
      <c r="S6" s="5">
        <f t="shared" si="7"/>
        <v>12.195121951219512</v>
      </c>
      <c r="T6" s="14">
        <v>0</v>
      </c>
      <c r="U6" s="5">
        <f t="shared" si="8"/>
        <v>0</v>
      </c>
      <c r="V6" s="14">
        <v>3</v>
      </c>
      <c r="W6" s="5">
        <f t="shared" si="9"/>
        <v>5.1724137931034484</v>
      </c>
      <c r="X6" s="14">
        <v>0</v>
      </c>
      <c r="Y6" s="5">
        <f t="shared" si="10"/>
        <v>0</v>
      </c>
      <c r="Z6" s="14">
        <v>24</v>
      </c>
      <c r="AA6" s="5">
        <f t="shared" si="11"/>
        <v>3.1704095112285335</v>
      </c>
      <c r="AB6" s="14">
        <v>8</v>
      </c>
      <c r="AC6" s="5">
        <f t="shared" si="12"/>
        <v>4.9689440993788816</v>
      </c>
      <c r="AD6" s="14">
        <v>1</v>
      </c>
      <c r="AE6" s="5">
        <f t="shared" si="13"/>
        <v>2.0408163265306123</v>
      </c>
      <c r="AF6" s="14">
        <v>0</v>
      </c>
      <c r="AG6" s="5">
        <f t="shared" si="14"/>
        <v>0</v>
      </c>
      <c r="AH6" s="14">
        <v>0</v>
      </c>
      <c r="AI6" s="5">
        <f t="shared" si="15"/>
        <v>0</v>
      </c>
      <c r="AJ6" s="14">
        <v>0</v>
      </c>
      <c r="AK6" s="5">
        <f t="shared" si="16"/>
        <v>0</v>
      </c>
      <c r="AL6" s="14">
        <v>38</v>
      </c>
      <c r="AM6" s="5">
        <f t="shared" si="17"/>
        <v>4.6913580246913584</v>
      </c>
      <c r="AN6" s="14">
        <v>0</v>
      </c>
      <c r="AO6" s="5">
        <f t="shared" si="18"/>
        <v>0</v>
      </c>
      <c r="AP6" s="14">
        <f t="shared" si="19"/>
        <v>107</v>
      </c>
      <c r="AQ6" s="5">
        <f t="shared" si="20"/>
        <v>4.0964777947932625</v>
      </c>
    </row>
    <row r="7" spans="1:43" ht="25.5" customHeight="1" x14ac:dyDescent="0.25">
      <c r="A7" s="25" t="s">
        <v>5</v>
      </c>
      <c r="B7" s="14">
        <v>7</v>
      </c>
      <c r="C7" s="5">
        <f t="shared" si="0"/>
        <v>6.5420560747663545</v>
      </c>
      <c r="D7" s="14">
        <v>2</v>
      </c>
      <c r="E7" s="5">
        <f t="shared" si="1"/>
        <v>5.8823529411764701</v>
      </c>
      <c r="F7" s="14">
        <v>0</v>
      </c>
      <c r="G7" s="5">
        <f t="shared" si="2"/>
        <v>0</v>
      </c>
      <c r="H7" s="14">
        <v>6</v>
      </c>
      <c r="I7" s="5">
        <f t="shared" si="3"/>
        <v>3.9473684210526314</v>
      </c>
      <c r="J7" s="14">
        <v>9</v>
      </c>
      <c r="K7" s="5">
        <f t="shared" si="4"/>
        <v>3.7815126050420167</v>
      </c>
      <c r="L7" s="14">
        <v>0</v>
      </c>
      <c r="M7" s="5">
        <v>0</v>
      </c>
      <c r="N7" s="14">
        <v>0</v>
      </c>
      <c r="O7" s="5">
        <f t="shared" si="5"/>
        <v>0</v>
      </c>
      <c r="P7" s="14">
        <v>0</v>
      </c>
      <c r="Q7" s="5">
        <f t="shared" si="6"/>
        <v>0</v>
      </c>
      <c r="R7" s="14">
        <v>1</v>
      </c>
      <c r="S7" s="5">
        <f t="shared" si="7"/>
        <v>2.4390243902439024</v>
      </c>
      <c r="T7" s="14">
        <v>2</v>
      </c>
      <c r="U7" s="5">
        <f t="shared" si="8"/>
        <v>5.5555555555555554</v>
      </c>
      <c r="V7" s="14">
        <v>2</v>
      </c>
      <c r="W7" s="5">
        <f t="shared" si="9"/>
        <v>3.4482758620689653</v>
      </c>
      <c r="X7" s="14">
        <v>1</v>
      </c>
      <c r="Y7" s="5">
        <f t="shared" si="10"/>
        <v>6.666666666666667</v>
      </c>
      <c r="Z7" s="14">
        <v>30</v>
      </c>
      <c r="AA7" s="5">
        <f t="shared" si="11"/>
        <v>3.9630118890356671</v>
      </c>
      <c r="AB7" s="14">
        <v>2</v>
      </c>
      <c r="AC7" s="5">
        <f t="shared" si="12"/>
        <v>1.2422360248447204</v>
      </c>
      <c r="AD7" s="14">
        <v>5</v>
      </c>
      <c r="AE7" s="5">
        <f t="shared" si="13"/>
        <v>10.204081632653061</v>
      </c>
      <c r="AF7" s="14">
        <v>0</v>
      </c>
      <c r="AG7" s="5">
        <f t="shared" si="14"/>
        <v>0</v>
      </c>
      <c r="AH7" s="14">
        <v>0</v>
      </c>
      <c r="AI7" s="5">
        <f t="shared" si="15"/>
        <v>0</v>
      </c>
      <c r="AJ7" s="14">
        <v>0</v>
      </c>
      <c r="AK7" s="5">
        <f t="shared" si="16"/>
        <v>0</v>
      </c>
      <c r="AL7" s="14">
        <v>37</v>
      </c>
      <c r="AM7" s="5">
        <f t="shared" si="17"/>
        <v>4.5679012345679011</v>
      </c>
      <c r="AN7" s="14">
        <v>3</v>
      </c>
      <c r="AO7" s="5">
        <f t="shared" si="18"/>
        <v>5.7692307692307692</v>
      </c>
      <c r="AP7" s="14">
        <f t="shared" si="19"/>
        <v>107</v>
      </c>
      <c r="AQ7" s="5">
        <f t="shared" si="20"/>
        <v>4.0964777947932625</v>
      </c>
    </row>
    <row r="8" spans="1:43" ht="27.75" customHeight="1" x14ac:dyDescent="0.25">
      <c r="A8" s="7" t="s">
        <v>8</v>
      </c>
      <c r="B8" s="2">
        <v>5</v>
      </c>
      <c r="C8" s="5">
        <f t="shared" si="0"/>
        <v>4.6728971962616823</v>
      </c>
      <c r="D8" s="14">
        <v>4</v>
      </c>
      <c r="E8" s="5">
        <f t="shared" si="1"/>
        <v>11.76470588235294</v>
      </c>
      <c r="F8" s="14">
        <v>0</v>
      </c>
      <c r="G8" s="5">
        <f t="shared" si="2"/>
        <v>0</v>
      </c>
      <c r="H8" s="14">
        <v>14</v>
      </c>
      <c r="I8" s="5">
        <f t="shared" si="3"/>
        <v>9.2105263157894726</v>
      </c>
      <c r="J8" s="14">
        <v>9</v>
      </c>
      <c r="K8" s="5">
        <f t="shared" si="4"/>
        <v>3.7815126050420167</v>
      </c>
      <c r="L8" s="14">
        <v>0</v>
      </c>
      <c r="M8" s="5">
        <v>0</v>
      </c>
      <c r="N8" s="14">
        <v>0</v>
      </c>
      <c r="O8" s="5">
        <f t="shared" si="5"/>
        <v>0</v>
      </c>
      <c r="P8" s="14">
        <v>0</v>
      </c>
      <c r="Q8" s="5">
        <f t="shared" si="6"/>
        <v>0</v>
      </c>
      <c r="R8" s="14">
        <v>0</v>
      </c>
      <c r="S8" s="5">
        <f t="shared" si="7"/>
        <v>0</v>
      </c>
      <c r="T8" s="14">
        <v>2</v>
      </c>
      <c r="U8" s="5">
        <f t="shared" si="8"/>
        <v>5.5555555555555554</v>
      </c>
      <c r="V8" s="14">
        <v>4</v>
      </c>
      <c r="W8" s="5">
        <f t="shared" si="9"/>
        <v>6.8965517241379306</v>
      </c>
      <c r="X8" s="14">
        <v>0</v>
      </c>
      <c r="Y8" s="5">
        <f t="shared" si="10"/>
        <v>0</v>
      </c>
      <c r="Z8" s="14">
        <v>51</v>
      </c>
      <c r="AA8" s="5">
        <f t="shared" si="11"/>
        <v>6.7371202113606339</v>
      </c>
      <c r="AB8" s="14">
        <v>7</v>
      </c>
      <c r="AC8" s="5">
        <f t="shared" si="12"/>
        <v>4.3478260869565215</v>
      </c>
      <c r="AD8" s="14">
        <v>1</v>
      </c>
      <c r="AE8" s="5">
        <f t="shared" si="13"/>
        <v>2.0408163265306123</v>
      </c>
      <c r="AF8" s="14">
        <v>0</v>
      </c>
      <c r="AG8" s="5">
        <f t="shared" si="14"/>
        <v>0</v>
      </c>
      <c r="AH8" s="14">
        <v>0</v>
      </c>
      <c r="AI8" s="5">
        <f t="shared" si="15"/>
        <v>0</v>
      </c>
      <c r="AJ8" s="14">
        <v>1</v>
      </c>
      <c r="AK8" s="5">
        <f t="shared" si="16"/>
        <v>16.666666666666664</v>
      </c>
      <c r="AL8" s="14">
        <v>55</v>
      </c>
      <c r="AM8" s="5">
        <f t="shared" si="17"/>
        <v>6.7901234567901234</v>
      </c>
      <c r="AN8" s="14">
        <v>4</v>
      </c>
      <c r="AO8" s="5">
        <f t="shared" si="18"/>
        <v>7.6923076923076925</v>
      </c>
      <c r="AP8" s="14">
        <f t="shared" si="19"/>
        <v>157</v>
      </c>
      <c r="AQ8" s="5">
        <f t="shared" si="20"/>
        <v>6.0107197549770293</v>
      </c>
    </row>
    <row r="9" spans="1:43" ht="31.5" x14ac:dyDescent="0.25">
      <c r="A9" s="8" t="s">
        <v>7</v>
      </c>
      <c r="B9" s="1">
        <v>2</v>
      </c>
      <c r="C9" s="5">
        <f t="shared" si="0"/>
        <v>1.8691588785046727</v>
      </c>
      <c r="D9" s="14">
        <v>3</v>
      </c>
      <c r="E9" s="5">
        <f t="shared" si="1"/>
        <v>8.8235294117647065</v>
      </c>
      <c r="F9" s="14">
        <v>0</v>
      </c>
      <c r="G9" s="5">
        <f t="shared" si="2"/>
        <v>0</v>
      </c>
      <c r="H9" s="14">
        <v>5</v>
      </c>
      <c r="I9" s="5">
        <f t="shared" si="3"/>
        <v>3.2894736842105261</v>
      </c>
      <c r="J9" s="14">
        <v>10</v>
      </c>
      <c r="K9" s="5">
        <f t="shared" si="4"/>
        <v>4.2016806722689077</v>
      </c>
      <c r="L9" s="14">
        <v>0</v>
      </c>
      <c r="M9" s="5">
        <v>0</v>
      </c>
      <c r="N9" s="14">
        <v>2</v>
      </c>
      <c r="O9" s="5">
        <f t="shared" si="5"/>
        <v>18.181818181818183</v>
      </c>
      <c r="P9" s="14">
        <v>0</v>
      </c>
      <c r="Q9" s="5">
        <f t="shared" si="6"/>
        <v>0</v>
      </c>
      <c r="R9" s="14">
        <v>0</v>
      </c>
      <c r="S9" s="5">
        <f t="shared" si="7"/>
        <v>0</v>
      </c>
      <c r="T9" s="14">
        <v>0</v>
      </c>
      <c r="U9" s="5">
        <f t="shared" si="8"/>
        <v>0</v>
      </c>
      <c r="V9" s="14">
        <v>2</v>
      </c>
      <c r="W9" s="5">
        <f t="shared" si="9"/>
        <v>3.4482758620689653</v>
      </c>
      <c r="X9" s="14">
        <v>1</v>
      </c>
      <c r="Y9" s="5">
        <f t="shared" si="10"/>
        <v>6.666666666666667</v>
      </c>
      <c r="Z9" s="14">
        <v>32</v>
      </c>
      <c r="AA9" s="5">
        <f t="shared" si="11"/>
        <v>4.2272126816380453</v>
      </c>
      <c r="AB9" s="14">
        <v>2</v>
      </c>
      <c r="AC9" s="5">
        <f t="shared" si="12"/>
        <v>1.2422360248447204</v>
      </c>
      <c r="AD9" s="14">
        <v>4</v>
      </c>
      <c r="AE9" s="5">
        <f t="shared" si="13"/>
        <v>8.1632653061224492</v>
      </c>
      <c r="AF9" s="14">
        <v>4</v>
      </c>
      <c r="AG9" s="5">
        <f t="shared" si="14"/>
        <v>8.695652173913043</v>
      </c>
      <c r="AH9" s="14">
        <v>0</v>
      </c>
      <c r="AI9" s="5">
        <f t="shared" si="15"/>
        <v>0</v>
      </c>
      <c r="AJ9" s="14">
        <v>0</v>
      </c>
      <c r="AK9" s="5">
        <f t="shared" si="16"/>
        <v>0</v>
      </c>
      <c r="AL9" s="14">
        <v>18</v>
      </c>
      <c r="AM9" s="5">
        <f t="shared" si="17"/>
        <v>2.2222222222222223</v>
      </c>
      <c r="AN9" s="14">
        <v>0</v>
      </c>
      <c r="AO9" s="5">
        <f t="shared" si="18"/>
        <v>0</v>
      </c>
      <c r="AP9" s="14">
        <f t="shared" si="19"/>
        <v>85</v>
      </c>
      <c r="AQ9" s="5">
        <f t="shared" si="20"/>
        <v>3.2542113323124044</v>
      </c>
    </row>
    <row r="10" spans="1:43" ht="31.5" x14ac:dyDescent="0.25">
      <c r="A10" s="8" t="s">
        <v>6</v>
      </c>
      <c r="B10" s="1">
        <v>1</v>
      </c>
      <c r="C10" s="5">
        <f t="shared" si="0"/>
        <v>0.93457943925233633</v>
      </c>
      <c r="D10" s="14">
        <v>0</v>
      </c>
      <c r="E10" s="5">
        <f t="shared" si="1"/>
        <v>0</v>
      </c>
      <c r="F10" s="14">
        <v>1</v>
      </c>
      <c r="G10" s="5">
        <f t="shared" si="2"/>
        <v>9.0909090909090917</v>
      </c>
      <c r="H10" s="14">
        <v>0</v>
      </c>
      <c r="I10" s="5">
        <f t="shared" si="3"/>
        <v>0</v>
      </c>
      <c r="J10" s="14">
        <v>7</v>
      </c>
      <c r="K10" s="5">
        <f t="shared" si="4"/>
        <v>2.9411764705882351</v>
      </c>
      <c r="L10" s="14">
        <v>0</v>
      </c>
      <c r="M10" s="5">
        <v>0</v>
      </c>
      <c r="N10" s="14">
        <v>0</v>
      </c>
      <c r="O10" s="5">
        <f t="shared" si="5"/>
        <v>0</v>
      </c>
      <c r="P10" s="14">
        <v>0</v>
      </c>
      <c r="Q10" s="5">
        <f t="shared" si="6"/>
        <v>0</v>
      </c>
      <c r="R10" s="14">
        <v>1</v>
      </c>
      <c r="S10" s="5">
        <f t="shared" si="7"/>
        <v>2.4390243902439024</v>
      </c>
      <c r="T10" s="14">
        <v>0</v>
      </c>
      <c r="U10" s="5">
        <f t="shared" si="8"/>
        <v>0</v>
      </c>
      <c r="V10" s="14">
        <v>1</v>
      </c>
      <c r="W10" s="5">
        <f t="shared" si="9"/>
        <v>1.7241379310344827</v>
      </c>
      <c r="X10" s="14">
        <v>0</v>
      </c>
      <c r="Y10" s="5">
        <f t="shared" si="10"/>
        <v>0</v>
      </c>
      <c r="Z10" s="14">
        <v>15</v>
      </c>
      <c r="AA10" s="5">
        <f t="shared" si="11"/>
        <v>1.9815059445178336</v>
      </c>
      <c r="AB10" s="14">
        <v>5</v>
      </c>
      <c r="AC10" s="5">
        <f t="shared" si="12"/>
        <v>3.1055900621118013</v>
      </c>
      <c r="AD10" s="14">
        <v>3</v>
      </c>
      <c r="AE10" s="5">
        <f t="shared" si="13"/>
        <v>6.1224489795918364</v>
      </c>
      <c r="AF10" s="14">
        <v>1</v>
      </c>
      <c r="AG10" s="5">
        <f t="shared" si="14"/>
        <v>2.1739130434782608</v>
      </c>
      <c r="AH10" s="14">
        <v>0</v>
      </c>
      <c r="AI10" s="5">
        <f t="shared" si="15"/>
        <v>0</v>
      </c>
      <c r="AJ10" s="14">
        <v>0</v>
      </c>
      <c r="AK10" s="5">
        <f t="shared" si="16"/>
        <v>0</v>
      </c>
      <c r="AL10" s="14">
        <v>27</v>
      </c>
      <c r="AM10" s="5">
        <f t="shared" si="17"/>
        <v>3.3333333333333335</v>
      </c>
      <c r="AN10" s="14">
        <v>0</v>
      </c>
      <c r="AO10" s="5">
        <f t="shared" si="18"/>
        <v>0</v>
      </c>
      <c r="AP10" s="14">
        <f t="shared" si="19"/>
        <v>62</v>
      </c>
      <c r="AQ10" s="5">
        <f t="shared" si="20"/>
        <v>2.3736600306278715</v>
      </c>
    </row>
    <row r="11" spans="1:43" ht="15.75" x14ac:dyDescent="0.25">
      <c r="A11" s="1" t="s">
        <v>3</v>
      </c>
      <c r="B11" s="1">
        <v>3</v>
      </c>
      <c r="C11" s="5">
        <f t="shared" si="0"/>
        <v>2.8037383177570092</v>
      </c>
      <c r="D11" s="14">
        <v>2</v>
      </c>
      <c r="E11" s="5">
        <f t="shared" si="1"/>
        <v>5.8823529411764701</v>
      </c>
      <c r="F11" s="14">
        <v>1</v>
      </c>
      <c r="G11" s="5">
        <f t="shared" si="2"/>
        <v>9.0909090909090917</v>
      </c>
      <c r="H11" s="14">
        <v>15</v>
      </c>
      <c r="I11" s="5">
        <f t="shared" si="3"/>
        <v>9.8684210526315788</v>
      </c>
      <c r="J11" s="14">
        <v>29</v>
      </c>
      <c r="K11" s="5">
        <f t="shared" si="4"/>
        <v>12.184873949579831</v>
      </c>
      <c r="L11" s="14">
        <v>0</v>
      </c>
      <c r="M11" s="5">
        <v>0</v>
      </c>
      <c r="N11" s="14">
        <v>0</v>
      </c>
      <c r="O11" s="5">
        <f t="shared" si="5"/>
        <v>0</v>
      </c>
      <c r="P11" s="14">
        <v>0</v>
      </c>
      <c r="Q11" s="5">
        <f t="shared" si="6"/>
        <v>0</v>
      </c>
      <c r="R11" s="14">
        <v>7</v>
      </c>
      <c r="S11" s="5">
        <f t="shared" si="7"/>
        <v>17.073170731707318</v>
      </c>
      <c r="T11" s="14">
        <v>1</v>
      </c>
      <c r="U11" s="5">
        <f t="shared" si="8"/>
        <v>2.7777777777777777</v>
      </c>
      <c r="V11" s="14">
        <v>16</v>
      </c>
      <c r="W11" s="5">
        <f t="shared" si="9"/>
        <v>27.586206896551722</v>
      </c>
      <c r="X11" s="14">
        <v>0</v>
      </c>
      <c r="Y11" s="5">
        <f t="shared" si="10"/>
        <v>0</v>
      </c>
      <c r="Z11" s="14">
        <v>51</v>
      </c>
      <c r="AA11" s="5">
        <f t="shared" si="11"/>
        <v>6.7371202113606339</v>
      </c>
      <c r="AB11" s="14">
        <v>12</v>
      </c>
      <c r="AC11" s="5">
        <f t="shared" si="12"/>
        <v>7.4534161490683228</v>
      </c>
      <c r="AD11" s="14">
        <v>5</v>
      </c>
      <c r="AE11" s="5">
        <f t="shared" si="13"/>
        <v>10.204081632653061</v>
      </c>
      <c r="AF11" s="14">
        <v>5</v>
      </c>
      <c r="AG11" s="5">
        <f t="shared" si="14"/>
        <v>10.869565217391305</v>
      </c>
      <c r="AH11" s="14">
        <v>0</v>
      </c>
      <c r="AI11" s="5">
        <f t="shared" si="15"/>
        <v>0</v>
      </c>
      <c r="AJ11" s="14">
        <v>0</v>
      </c>
      <c r="AK11" s="5">
        <f t="shared" si="16"/>
        <v>0</v>
      </c>
      <c r="AL11" s="14">
        <v>92</v>
      </c>
      <c r="AM11" s="5">
        <f t="shared" si="17"/>
        <v>11.358024691358025</v>
      </c>
      <c r="AN11" s="14">
        <v>6</v>
      </c>
      <c r="AO11" s="5">
        <f t="shared" si="18"/>
        <v>11.538461538461538</v>
      </c>
      <c r="AP11" s="14">
        <f t="shared" si="19"/>
        <v>245</v>
      </c>
      <c r="AQ11" s="5">
        <f t="shared" si="20"/>
        <v>9.3797856049004587</v>
      </c>
    </row>
    <row r="12" spans="1:43" ht="15.75" x14ac:dyDescent="0.25">
      <c r="A12" s="1" t="s">
        <v>154</v>
      </c>
      <c r="B12" s="1">
        <v>1</v>
      </c>
      <c r="C12" s="5">
        <f t="shared" si="0"/>
        <v>0.93457943925233633</v>
      </c>
      <c r="D12" s="1">
        <v>1</v>
      </c>
      <c r="E12" s="5">
        <f t="shared" si="1"/>
        <v>2.9411764705882351</v>
      </c>
      <c r="F12" s="1">
        <v>0</v>
      </c>
      <c r="G12" s="5">
        <f t="shared" si="2"/>
        <v>0</v>
      </c>
      <c r="H12" s="1">
        <v>10</v>
      </c>
      <c r="I12" s="5">
        <f t="shared" si="3"/>
        <v>6.5789473684210522</v>
      </c>
      <c r="J12" s="1">
        <v>19</v>
      </c>
      <c r="K12" s="5">
        <f t="shared" si="4"/>
        <v>7.9831932773109235</v>
      </c>
      <c r="L12" s="1">
        <v>0</v>
      </c>
      <c r="M12" s="5">
        <v>0</v>
      </c>
      <c r="N12" s="1">
        <v>1</v>
      </c>
      <c r="O12" s="5">
        <f t="shared" si="5"/>
        <v>9.0909090909090917</v>
      </c>
      <c r="P12" s="1">
        <v>1</v>
      </c>
      <c r="Q12" s="5">
        <f t="shared" si="6"/>
        <v>5.8823529411764701</v>
      </c>
      <c r="R12" s="1">
        <v>3</v>
      </c>
      <c r="S12" s="5">
        <f t="shared" si="7"/>
        <v>7.3170731707317067</v>
      </c>
      <c r="T12" s="1">
        <v>1</v>
      </c>
      <c r="U12" s="5">
        <f t="shared" si="8"/>
        <v>2.7777777777777777</v>
      </c>
      <c r="V12" s="1">
        <v>3</v>
      </c>
      <c r="W12" s="5">
        <f t="shared" si="9"/>
        <v>5.1724137931034484</v>
      </c>
      <c r="X12" s="1">
        <v>0</v>
      </c>
      <c r="Y12" s="5">
        <f t="shared" si="10"/>
        <v>0</v>
      </c>
      <c r="Z12" s="1">
        <v>74</v>
      </c>
      <c r="AA12" s="5">
        <f t="shared" si="11"/>
        <v>9.7754293262879788</v>
      </c>
      <c r="AB12" s="1">
        <v>13</v>
      </c>
      <c r="AC12" s="5">
        <f t="shared" si="12"/>
        <v>8.0745341614906838</v>
      </c>
      <c r="AD12" s="1">
        <v>6</v>
      </c>
      <c r="AE12" s="5">
        <f t="shared" si="13"/>
        <v>12.244897959183673</v>
      </c>
      <c r="AF12" s="1">
        <v>1</v>
      </c>
      <c r="AG12" s="5">
        <f t="shared" si="14"/>
        <v>2.1739130434782608</v>
      </c>
      <c r="AH12" s="1">
        <v>1</v>
      </c>
      <c r="AI12" s="5">
        <f t="shared" si="15"/>
        <v>11.111111111111111</v>
      </c>
      <c r="AJ12" s="1">
        <v>2</v>
      </c>
      <c r="AK12" s="5">
        <f t="shared" si="16"/>
        <v>33.333333333333329</v>
      </c>
      <c r="AL12" s="1">
        <v>77</v>
      </c>
      <c r="AM12" s="5">
        <f t="shared" si="17"/>
        <v>9.5061728395061724</v>
      </c>
      <c r="AN12" s="1">
        <v>4</v>
      </c>
      <c r="AO12" s="5">
        <f t="shared" si="18"/>
        <v>7.6923076923076925</v>
      </c>
      <c r="AP12" s="14">
        <f t="shared" si="19"/>
        <v>218</v>
      </c>
      <c r="AQ12" s="5">
        <f t="shared" si="20"/>
        <v>8.3460949464012248</v>
      </c>
    </row>
    <row r="13" spans="1:43" ht="15.75" x14ac:dyDescent="0.25">
      <c r="A13" s="1" t="s">
        <v>155</v>
      </c>
      <c r="B13" s="1">
        <v>9</v>
      </c>
      <c r="C13" s="5">
        <f t="shared" si="0"/>
        <v>8.4112149532710276</v>
      </c>
      <c r="D13" s="1">
        <v>4</v>
      </c>
      <c r="E13" s="5">
        <f t="shared" si="1"/>
        <v>11.76470588235294</v>
      </c>
      <c r="F13" s="1">
        <v>0</v>
      </c>
      <c r="G13" s="5">
        <f t="shared" si="2"/>
        <v>0</v>
      </c>
      <c r="H13" s="1">
        <v>8</v>
      </c>
      <c r="I13" s="5">
        <f t="shared" si="3"/>
        <v>5.2631578947368416</v>
      </c>
      <c r="J13" s="1">
        <v>10</v>
      </c>
      <c r="K13" s="5">
        <f t="shared" si="4"/>
        <v>4.2016806722689077</v>
      </c>
      <c r="L13" s="1">
        <v>0</v>
      </c>
      <c r="M13" s="5">
        <v>0</v>
      </c>
      <c r="N13" s="1">
        <v>0</v>
      </c>
      <c r="O13" s="5">
        <f t="shared" si="5"/>
        <v>0</v>
      </c>
      <c r="P13" s="1">
        <v>8</v>
      </c>
      <c r="Q13" s="5">
        <f t="shared" si="6"/>
        <v>47.058823529411761</v>
      </c>
      <c r="R13" s="1">
        <v>1</v>
      </c>
      <c r="S13" s="5">
        <f t="shared" si="7"/>
        <v>2.4390243902439024</v>
      </c>
      <c r="T13" s="1">
        <v>4</v>
      </c>
      <c r="U13" s="5">
        <f t="shared" si="8"/>
        <v>11.111111111111111</v>
      </c>
      <c r="V13" s="1">
        <v>3</v>
      </c>
      <c r="W13" s="5">
        <f t="shared" si="9"/>
        <v>5.1724137931034484</v>
      </c>
      <c r="X13" s="1">
        <v>0</v>
      </c>
      <c r="Y13" s="5">
        <f t="shared" si="10"/>
        <v>0</v>
      </c>
      <c r="Z13" s="1">
        <v>56</v>
      </c>
      <c r="AA13" s="5">
        <f t="shared" si="11"/>
        <v>7.3976221928665788</v>
      </c>
      <c r="AB13" s="1">
        <v>9</v>
      </c>
      <c r="AC13" s="5">
        <f t="shared" si="12"/>
        <v>5.5900621118012426</v>
      </c>
      <c r="AD13" s="1">
        <v>1</v>
      </c>
      <c r="AE13" s="5">
        <f t="shared" si="13"/>
        <v>2.0408163265306123</v>
      </c>
      <c r="AF13" s="1">
        <v>1</v>
      </c>
      <c r="AG13" s="5">
        <f t="shared" si="14"/>
        <v>2.1739130434782608</v>
      </c>
      <c r="AH13" s="1">
        <v>1</v>
      </c>
      <c r="AI13" s="5">
        <f t="shared" si="15"/>
        <v>11.111111111111111</v>
      </c>
      <c r="AJ13" s="1">
        <v>0</v>
      </c>
      <c r="AK13" s="5">
        <f t="shared" si="16"/>
        <v>0</v>
      </c>
      <c r="AL13" s="1">
        <v>42</v>
      </c>
      <c r="AM13" s="5">
        <f t="shared" si="17"/>
        <v>5.1851851851851851</v>
      </c>
      <c r="AN13" s="1">
        <v>1</v>
      </c>
      <c r="AO13" s="5">
        <f t="shared" si="18"/>
        <v>1.9230769230769231</v>
      </c>
      <c r="AP13" s="14">
        <f t="shared" si="19"/>
        <v>158</v>
      </c>
      <c r="AQ13" s="5">
        <f t="shared" si="20"/>
        <v>6.0490045941807038</v>
      </c>
    </row>
    <row r="14" spans="1:43" ht="15.75" x14ac:dyDescent="0.25">
      <c r="A14" s="1" t="s">
        <v>156</v>
      </c>
      <c r="B14" s="1">
        <v>4</v>
      </c>
      <c r="C14" s="5">
        <f t="shared" si="0"/>
        <v>3.7383177570093453</v>
      </c>
      <c r="D14" s="1">
        <v>1</v>
      </c>
      <c r="E14" s="5">
        <f t="shared" si="1"/>
        <v>2.9411764705882351</v>
      </c>
      <c r="F14" s="1">
        <v>1</v>
      </c>
      <c r="G14" s="5">
        <f t="shared" si="2"/>
        <v>9.0909090909090917</v>
      </c>
      <c r="H14" s="1">
        <v>8</v>
      </c>
      <c r="I14" s="5">
        <f t="shared" si="3"/>
        <v>5.2631578947368416</v>
      </c>
      <c r="J14" s="1">
        <v>8</v>
      </c>
      <c r="K14" s="5">
        <f t="shared" si="4"/>
        <v>3.3613445378151261</v>
      </c>
      <c r="L14" s="1">
        <v>0</v>
      </c>
      <c r="M14" s="5">
        <v>0</v>
      </c>
      <c r="N14" s="1">
        <v>1</v>
      </c>
      <c r="O14" s="5">
        <f t="shared" si="5"/>
        <v>9.0909090909090917</v>
      </c>
      <c r="P14" s="1">
        <v>2</v>
      </c>
      <c r="Q14" s="5">
        <f t="shared" si="6"/>
        <v>11.76470588235294</v>
      </c>
      <c r="R14" s="1">
        <v>2</v>
      </c>
      <c r="S14" s="5">
        <f t="shared" si="7"/>
        <v>4.8780487804878048</v>
      </c>
      <c r="T14" s="1">
        <v>2</v>
      </c>
      <c r="U14" s="5">
        <f t="shared" si="8"/>
        <v>5.5555555555555554</v>
      </c>
      <c r="V14" s="1">
        <v>3</v>
      </c>
      <c r="W14" s="5">
        <f t="shared" si="9"/>
        <v>5.1724137931034484</v>
      </c>
      <c r="X14" s="1">
        <v>1</v>
      </c>
      <c r="Y14" s="5">
        <f t="shared" si="10"/>
        <v>6.666666666666667</v>
      </c>
      <c r="Z14" s="1">
        <v>38</v>
      </c>
      <c r="AA14" s="5">
        <f t="shared" si="11"/>
        <v>5.019815059445178</v>
      </c>
      <c r="AB14" s="1">
        <v>9</v>
      </c>
      <c r="AC14" s="5">
        <f t="shared" si="12"/>
        <v>5.5900621118012426</v>
      </c>
      <c r="AD14" s="1">
        <v>1</v>
      </c>
      <c r="AE14" s="5">
        <f t="shared" si="13"/>
        <v>2.0408163265306123</v>
      </c>
      <c r="AF14" s="1">
        <v>1</v>
      </c>
      <c r="AG14" s="5">
        <f t="shared" si="14"/>
        <v>2.1739130434782608</v>
      </c>
      <c r="AH14" s="1">
        <v>2</v>
      </c>
      <c r="AI14" s="5">
        <f t="shared" si="15"/>
        <v>22.222222222222221</v>
      </c>
      <c r="AJ14" s="1">
        <v>0</v>
      </c>
      <c r="AK14" s="5">
        <f t="shared" si="16"/>
        <v>0</v>
      </c>
      <c r="AL14" s="1">
        <v>23</v>
      </c>
      <c r="AM14" s="5">
        <f t="shared" si="17"/>
        <v>2.8395061728395063</v>
      </c>
      <c r="AN14" s="1">
        <v>5</v>
      </c>
      <c r="AO14" s="5">
        <f t="shared" si="18"/>
        <v>9.6153846153846168</v>
      </c>
      <c r="AP14" s="14">
        <f t="shared" si="19"/>
        <v>112</v>
      </c>
      <c r="AQ14" s="5">
        <f t="shared" si="20"/>
        <v>4.2879019908116387</v>
      </c>
    </row>
    <row r="15" spans="1:43" ht="15.75" x14ac:dyDescent="0.25">
      <c r="A15" s="1" t="s">
        <v>157</v>
      </c>
      <c r="B15" s="1">
        <v>4</v>
      </c>
      <c r="C15" s="5">
        <f t="shared" si="0"/>
        <v>3.7383177570093453</v>
      </c>
      <c r="D15" s="1">
        <v>0</v>
      </c>
      <c r="E15" s="5">
        <f t="shared" si="1"/>
        <v>0</v>
      </c>
      <c r="F15" s="1">
        <v>0</v>
      </c>
      <c r="G15" s="5">
        <f t="shared" si="2"/>
        <v>0</v>
      </c>
      <c r="H15" s="1">
        <v>10</v>
      </c>
      <c r="I15" s="5">
        <f t="shared" si="3"/>
        <v>6.5789473684210522</v>
      </c>
      <c r="J15" s="1">
        <v>6</v>
      </c>
      <c r="K15" s="5">
        <f t="shared" si="4"/>
        <v>2.5210084033613445</v>
      </c>
      <c r="L15" s="1">
        <v>0</v>
      </c>
      <c r="M15" s="5">
        <v>0</v>
      </c>
      <c r="N15" s="1">
        <v>0</v>
      </c>
      <c r="O15" s="5">
        <f t="shared" si="5"/>
        <v>0</v>
      </c>
      <c r="P15" s="1">
        <v>0</v>
      </c>
      <c r="Q15" s="5">
        <f t="shared" si="6"/>
        <v>0</v>
      </c>
      <c r="R15" s="1">
        <v>0</v>
      </c>
      <c r="S15" s="5">
        <f t="shared" si="7"/>
        <v>0</v>
      </c>
      <c r="T15" s="1">
        <v>0</v>
      </c>
      <c r="U15" s="5">
        <f t="shared" si="8"/>
        <v>0</v>
      </c>
      <c r="V15" s="1">
        <v>1</v>
      </c>
      <c r="W15" s="5">
        <f t="shared" si="9"/>
        <v>1.7241379310344827</v>
      </c>
      <c r="X15" s="1">
        <v>2</v>
      </c>
      <c r="Y15" s="5">
        <f t="shared" si="10"/>
        <v>13.333333333333334</v>
      </c>
      <c r="Z15" s="1">
        <v>35</v>
      </c>
      <c r="AA15" s="5">
        <f t="shared" si="11"/>
        <v>4.6235138705416112</v>
      </c>
      <c r="AB15" s="1">
        <v>7</v>
      </c>
      <c r="AC15" s="5">
        <f t="shared" si="12"/>
        <v>4.3478260869565215</v>
      </c>
      <c r="AD15" s="1">
        <v>1</v>
      </c>
      <c r="AE15" s="5">
        <f t="shared" si="13"/>
        <v>2.0408163265306123</v>
      </c>
      <c r="AF15" s="1">
        <v>1</v>
      </c>
      <c r="AG15" s="5">
        <f t="shared" si="14"/>
        <v>2.1739130434782608</v>
      </c>
      <c r="AH15" s="1">
        <v>0</v>
      </c>
      <c r="AI15" s="5">
        <f t="shared" si="15"/>
        <v>0</v>
      </c>
      <c r="AJ15" s="1">
        <v>0</v>
      </c>
      <c r="AK15" s="5">
        <f t="shared" si="16"/>
        <v>0</v>
      </c>
      <c r="AL15" s="1">
        <v>25</v>
      </c>
      <c r="AM15" s="5">
        <f t="shared" si="17"/>
        <v>3.0864197530864197</v>
      </c>
      <c r="AN15" s="1">
        <v>0</v>
      </c>
      <c r="AO15" s="5">
        <f t="shared" si="18"/>
        <v>0</v>
      </c>
      <c r="AP15" s="14">
        <f t="shared" si="19"/>
        <v>92</v>
      </c>
      <c r="AQ15" s="5">
        <f t="shared" si="20"/>
        <v>3.522205206738132</v>
      </c>
    </row>
    <row r="16" spans="1:43" ht="15.75" x14ac:dyDescent="0.25">
      <c r="A16" s="1" t="s">
        <v>158</v>
      </c>
      <c r="B16" s="1">
        <v>4</v>
      </c>
      <c r="C16" s="5">
        <f t="shared" si="0"/>
        <v>3.7383177570093453</v>
      </c>
      <c r="D16" s="1">
        <v>1</v>
      </c>
      <c r="E16" s="5">
        <f t="shared" si="1"/>
        <v>2.9411764705882351</v>
      </c>
      <c r="F16" s="1">
        <v>0</v>
      </c>
      <c r="G16" s="5">
        <f t="shared" si="2"/>
        <v>0</v>
      </c>
      <c r="H16" s="1">
        <v>1</v>
      </c>
      <c r="I16" s="5">
        <f t="shared" si="3"/>
        <v>0.6578947368421052</v>
      </c>
      <c r="J16" s="1">
        <v>13</v>
      </c>
      <c r="K16" s="5">
        <f t="shared" si="4"/>
        <v>5.46218487394958</v>
      </c>
      <c r="L16" s="1">
        <v>0</v>
      </c>
      <c r="M16" s="5">
        <v>0</v>
      </c>
      <c r="N16" s="1">
        <v>0</v>
      </c>
      <c r="O16" s="5">
        <f t="shared" si="5"/>
        <v>0</v>
      </c>
      <c r="P16" s="1">
        <v>0</v>
      </c>
      <c r="Q16" s="5">
        <f t="shared" si="6"/>
        <v>0</v>
      </c>
      <c r="R16" s="1">
        <v>3</v>
      </c>
      <c r="S16" s="5">
        <f t="shared" si="7"/>
        <v>7.3170731707317067</v>
      </c>
      <c r="T16" s="1">
        <v>1</v>
      </c>
      <c r="U16" s="5">
        <f t="shared" si="8"/>
        <v>2.7777777777777777</v>
      </c>
      <c r="V16" s="1">
        <v>3</v>
      </c>
      <c r="W16" s="5">
        <f t="shared" si="9"/>
        <v>5.1724137931034484</v>
      </c>
      <c r="X16" s="1">
        <v>0</v>
      </c>
      <c r="Y16" s="5">
        <f t="shared" si="10"/>
        <v>0</v>
      </c>
      <c r="Z16" s="1">
        <v>15</v>
      </c>
      <c r="AA16" s="5">
        <f t="shared" si="11"/>
        <v>1.9815059445178336</v>
      </c>
      <c r="AB16" s="1">
        <v>3</v>
      </c>
      <c r="AC16" s="5">
        <f t="shared" si="12"/>
        <v>1.8633540372670807</v>
      </c>
      <c r="AD16" s="1">
        <v>0</v>
      </c>
      <c r="AE16" s="5">
        <f t="shared" si="13"/>
        <v>0</v>
      </c>
      <c r="AF16" s="1">
        <v>5</v>
      </c>
      <c r="AG16" s="5">
        <f t="shared" si="14"/>
        <v>10.869565217391305</v>
      </c>
      <c r="AH16" s="1">
        <v>1</v>
      </c>
      <c r="AI16" s="5">
        <f t="shared" si="15"/>
        <v>11.111111111111111</v>
      </c>
      <c r="AJ16" s="1">
        <v>0</v>
      </c>
      <c r="AK16" s="5">
        <f t="shared" si="16"/>
        <v>0</v>
      </c>
      <c r="AL16" s="1">
        <v>27</v>
      </c>
      <c r="AM16" s="5">
        <f t="shared" si="17"/>
        <v>3.3333333333333335</v>
      </c>
      <c r="AN16" s="1">
        <v>4</v>
      </c>
      <c r="AO16" s="5">
        <f t="shared" si="18"/>
        <v>7.6923076923076925</v>
      </c>
      <c r="AP16" s="14">
        <f t="shared" si="19"/>
        <v>81</v>
      </c>
      <c r="AQ16" s="5">
        <f t="shared" si="20"/>
        <v>3.1010719754977027</v>
      </c>
    </row>
    <row r="17" spans="1:43" ht="15.75" x14ac:dyDescent="0.25">
      <c r="A17" s="1" t="s">
        <v>159</v>
      </c>
      <c r="B17" s="1">
        <v>3</v>
      </c>
      <c r="C17" s="5">
        <f t="shared" si="0"/>
        <v>2.8037383177570092</v>
      </c>
      <c r="D17" s="1">
        <v>1</v>
      </c>
      <c r="E17" s="5">
        <f t="shared" si="1"/>
        <v>2.9411764705882351</v>
      </c>
      <c r="F17" s="1">
        <v>0</v>
      </c>
      <c r="G17" s="5">
        <f t="shared" si="2"/>
        <v>0</v>
      </c>
      <c r="H17" s="1">
        <v>3</v>
      </c>
      <c r="I17" s="5">
        <f t="shared" si="3"/>
        <v>1.9736842105263157</v>
      </c>
      <c r="J17" s="1">
        <v>12</v>
      </c>
      <c r="K17" s="5">
        <f t="shared" si="4"/>
        <v>5.0420168067226889</v>
      </c>
      <c r="L17" s="1">
        <v>0</v>
      </c>
      <c r="M17" s="5">
        <v>0</v>
      </c>
      <c r="N17" s="1">
        <v>2</v>
      </c>
      <c r="O17" s="5">
        <f t="shared" si="5"/>
        <v>18.181818181818183</v>
      </c>
      <c r="P17" s="1">
        <v>1</v>
      </c>
      <c r="Q17" s="5">
        <f t="shared" si="6"/>
        <v>5.8823529411764701</v>
      </c>
      <c r="R17" s="1">
        <v>0</v>
      </c>
      <c r="S17" s="5">
        <f t="shared" si="7"/>
        <v>0</v>
      </c>
      <c r="T17" s="1">
        <v>0</v>
      </c>
      <c r="U17" s="5">
        <f t="shared" si="8"/>
        <v>0</v>
      </c>
      <c r="V17" s="1">
        <v>0</v>
      </c>
      <c r="W17" s="5">
        <f t="shared" si="9"/>
        <v>0</v>
      </c>
      <c r="X17" s="1">
        <v>2</v>
      </c>
      <c r="Y17" s="5">
        <f t="shared" si="10"/>
        <v>13.333333333333334</v>
      </c>
      <c r="Z17" s="1">
        <v>21</v>
      </c>
      <c r="AA17" s="5">
        <f t="shared" si="11"/>
        <v>2.7741083223249667</v>
      </c>
      <c r="AB17" s="1">
        <v>7</v>
      </c>
      <c r="AC17" s="5">
        <f t="shared" si="12"/>
        <v>4.3478260869565215</v>
      </c>
      <c r="AD17" s="1">
        <v>4</v>
      </c>
      <c r="AE17" s="5">
        <f t="shared" si="13"/>
        <v>8.1632653061224492</v>
      </c>
      <c r="AF17" s="1">
        <v>9</v>
      </c>
      <c r="AG17" s="5">
        <f t="shared" si="14"/>
        <v>19.565217391304348</v>
      </c>
      <c r="AH17" s="1">
        <v>1</v>
      </c>
      <c r="AI17" s="5">
        <f t="shared" si="15"/>
        <v>11.111111111111111</v>
      </c>
      <c r="AJ17" s="1">
        <v>1</v>
      </c>
      <c r="AK17" s="5">
        <f t="shared" si="16"/>
        <v>16.666666666666664</v>
      </c>
      <c r="AL17" s="1">
        <v>22</v>
      </c>
      <c r="AM17" s="5">
        <f t="shared" si="17"/>
        <v>2.7160493827160495</v>
      </c>
      <c r="AN17" s="1">
        <v>2</v>
      </c>
      <c r="AO17" s="5">
        <f t="shared" si="18"/>
        <v>3.8461538461538463</v>
      </c>
      <c r="AP17" s="14">
        <f t="shared" si="19"/>
        <v>91</v>
      </c>
      <c r="AQ17" s="5">
        <f t="shared" si="20"/>
        <v>3.4839203675344566</v>
      </c>
    </row>
    <row r="18" spans="1:43" ht="15.75" x14ac:dyDescent="0.25">
      <c r="A18" s="1" t="s">
        <v>160</v>
      </c>
      <c r="B18" s="1">
        <v>3</v>
      </c>
      <c r="C18" s="5">
        <f t="shared" si="0"/>
        <v>2.8037383177570092</v>
      </c>
      <c r="D18" s="1">
        <v>1</v>
      </c>
      <c r="E18" s="5">
        <f t="shared" si="1"/>
        <v>2.9411764705882351</v>
      </c>
      <c r="F18" s="1">
        <v>0</v>
      </c>
      <c r="G18" s="5">
        <f t="shared" si="2"/>
        <v>0</v>
      </c>
      <c r="H18" s="1">
        <v>5</v>
      </c>
      <c r="I18" s="5">
        <f t="shared" si="3"/>
        <v>3.2894736842105261</v>
      </c>
      <c r="J18" s="1">
        <v>5</v>
      </c>
      <c r="K18" s="5">
        <f t="shared" si="4"/>
        <v>2.1008403361344539</v>
      </c>
      <c r="L18" s="1">
        <v>1</v>
      </c>
      <c r="M18" s="5">
        <f>L18/L$28*100</f>
        <v>50</v>
      </c>
      <c r="N18" s="1">
        <v>1</v>
      </c>
      <c r="O18" s="5">
        <f t="shared" si="5"/>
        <v>9.0909090909090917</v>
      </c>
      <c r="P18" s="1">
        <v>0</v>
      </c>
      <c r="Q18" s="5">
        <f t="shared" si="6"/>
        <v>0</v>
      </c>
      <c r="R18" s="1">
        <v>3</v>
      </c>
      <c r="S18" s="5">
        <f t="shared" si="7"/>
        <v>7.3170731707317067</v>
      </c>
      <c r="T18" s="1">
        <v>2</v>
      </c>
      <c r="U18" s="5">
        <f t="shared" si="8"/>
        <v>5.5555555555555554</v>
      </c>
      <c r="V18" s="1">
        <v>2</v>
      </c>
      <c r="W18" s="5">
        <f t="shared" si="9"/>
        <v>3.4482758620689653</v>
      </c>
      <c r="X18" s="1">
        <v>0</v>
      </c>
      <c r="Y18" s="5">
        <f t="shared" si="10"/>
        <v>0</v>
      </c>
      <c r="Z18" s="1">
        <v>24</v>
      </c>
      <c r="AA18" s="5">
        <f t="shared" si="11"/>
        <v>3.1704095112285335</v>
      </c>
      <c r="AB18" s="1">
        <v>4</v>
      </c>
      <c r="AC18" s="5">
        <f t="shared" si="12"/>
        <v>2.4844720496894408</v>
      </c>
      <c r="AD18" s="1">
        <v>2</v>
      </c>
      <c r="AE18" s="5">
        <f t="shared" si="13"/>
        <v>4.0816326530612246</v>
      </c>
      <c r="AF18" s="1">
        <v>2</v>
      </c>
      <c r="AG18" s="5">
        <f t="shared" si="14"/>
        <v>4.3478260869565215</v>
      </c>
      <c r="AH18" s="1">
        <v>1</v>
      </c>
      <c r="AI18" s="5">
        <f t="shared" si="15"/>
        <v>11.111111111111111</v>
      </c>
      <c r="AJ18" s="1">
        <v>0</v>
      </c>
      <c r="AK18" s="5">
        <f t="shared" si="16"/>
        <v>0</v>
      </c>
      <c r="AL18" s="1">
        <v>15</v>
      </c>
      <c r="AM18" s="5">
        <f t="shared" si="17"/>
        <v>1.8518518518518516</v>
      </c>
      <c r="AN18" s="1">
        <v>2</v>
      </c>
      <c r="AO18" s="5">
        <f t="shared" si="18"/>
        <v>3.8461538461538463</v>
      </c>
      <c r="AP18" s="14">
        <f t="shared" si="19"/>
        <v>73</v>
      </c>
      <c r="AQ18" s="5">
        <f t="shared" si="20"/>
        <v>2.7947932618683002</v>
      </c>
    </row>
    <row r="19" spans="1:43" ht="15.75" x14ac:dyDescent="0.25">
      <c r="A19" s="1" t="s">
        <v>161</v>
      </c>
      <c r="B19" s="1">
        <v>3</v>
      </c>
      <c r="C19" s="5">
        <f t="shared" si="0"/>
        <v>2.8037383177570092</v>
      </c>
      <c r="D19" s="1">
        <v>0</v>
      </c>
      <c r="E19" s="5">
        <f t="shared" si="1"/>
        <v>0</v>
      </c>
      <c r="F19" s="1">
        <v>2</v>
      </c>
      <c r="G19" s="5">
        <f t="shared" si="2"/>
        <v>18.181818181818183</v>
      </c>
      <c r="H19" s="1">
        <v>4</v>
      </c>
      <c r="I19" s="5">
        <f t="shared" si="3"/>
        <v>2.6315789473684208</v>
      </c>
      <c r="J19" s="1">
        <v>9</v>
      </c>
      <c r="K19" s="5">
        <f t="shared" si="4"/>
        <v>3.7815126050420167</v>
      </c>
      <c r="L19" s="1">
        <v>1</v>
      </c>
      <c r="M19" s="5">
        <f t="shared" ref="M19:M28" si="21">L19/L$28*100</f>
        <v>50</v>
      </c>
      <c r="N19" s="1">
        <v>1</v>
      </c>
      <c r="O19" s="5">
        <f t="shared" si="5"/>
        <v>9.0909090909090917</v>
      </c>
      <c r="P19" s="1">
        <v>0</v>
      </c>
      <c r="Q19" s="5">
        <f t="shared" si="6"/>
        <v>0</v>
      </c>
      <c r="R19" s="1">
        <v>2</v>
      </c>
      <c r="S19" s="5">
        <f t="shared" si="7"/>
        <v>4.8780487804878048</v>
      </c>
      <c r="T19" s="1">
        <v>4</v>
      </c>
      <c r="U19" s="5">
        <f t="shared" si="8"/>
        <v>11.111111111111111</v>
      </c>
      <c r="V19" s="1">
        <v>0</v>
      </c>
      <c r="W19" s="5">
        <f t="shared" si="9"/>
        <v>0</v>
      </c>
      <c r="X19" s="1">
        <v>0</v>
      </c>
      <c r="Y19" s="5">
        <f t="shared" si="10"/>
        <v>0</v>
      </c>
      <c r="Z19" s="1">
        <v>20</v>
      </c>
      <c r="AA19" s="5">
        <f t="shared" si="11"/>
        <v>2.6420079260237781</v>
      </c>
      <c r="AB19" s="1">
        <v>9</v>
      </c>
      <c r="AC19" s="5">
        <f t="shared" si="12"/>
        <v>5.5900621118012426</v>
      </c>
      <c r="AD19" s="1">
        <v>1</v>
      </c>
      <c r="AE19" s="5">
        <f t="shared" si="13"/>
        <v>2.0408163265306123</v>
      </c>
      <c r="AF19" s="1">
        <v>2</v>
      </c>
      <c r="AG19" s="5">
        <f t="shared" si="14"/>
        <v>4.3478260869565215</v>
      </c>
      <c r="AH19" s="1">
        <v>0</v>
      </c>
      <c r="AI19" s="5">
        <f t="shared" si="15"/>
        <v>0</v>
      </c>
      <c r="AJ19" s="1">
        <v>0</v>
      </c>
      <c r="AK19" s="5">
        <f t="shared" si="16"/>
        <v>0</v>
      </c>
      <c r="AL19" s="1">
        <v>25</v>
      </c>
      <c r="AM19" s="5">
        <f t="shared" si="17"/>
        <v>3.0864197530864197</v>
      </c>
      <c r="AN19" s="1">
        <v>1</v>
      </c>
      <c r="AO19" s="5">
        <f t="shared" si="18"/>
        <v>1.9230769230769231</v>
      </c>
      <c r="AP19" s="14">
        <f t="shared" si="19"/>
        <v>84</v>
      </c>
      <c r="AQ19" s="5">
        <f t="shared" si="20"/>
        <v>3.215926493108729</v>
      </c>
    </row>
    <row r="20" spans="1:43" ht="31.5" x14ac:dyDescent="0.25">
      <c r="A20" s="1" t="s">
        <v>162</v>
      </c>
      <c r="B20" s="1">
        <v>3</v>
      </c>
      <c r="C20" s="5">
        <f t="shared" si="0"/>
        <v>2.8037383177570092</v>
      </c>
      <c r="D20" s="1">
        <v>3</v>
      </c>
      <c r="E20" s="5">
        <f t="shared" si="1"/>
        <v>8.8235294117647065</v>
      </c>
      <c r="F20" s="1">
        <v>0</v>
      </c>
      <c r="G20" s="5">
        <f t="shared" si="2"/>
        <v>0</v>
      </c>
      <c r="H20" s="1">
        <v>10</v>
      </c>
      <c r="I20" s="5">
        <f t="shared" si="3"/>
        <v>6.5789473684210522</v>
      </c>
      <c r="J20" s="1">
        <v>4</v>
      </c>
      <c r="K20" s="5">
        <f t="shared" si="4"/>
        <v>1.680672268907563</v>
      </c>
      <c r="L20" s="1">
        <v>0</v>
      </c>
      <c r="M20" s="5">
        <f t="shared" si="21"/>
        <v>0</v>
      </c>
      <c r="N20" s="1">
        <v>1</v>
      </c>
      <c r="O20" s="5">
        <f t="shared" si="5"/>
        <v>9.0909090909090917</v>
      </c>
      <c r="P20" s="1">
        <v>0</v>
      </c>
      <c r="Q20" s="5">
        <f t="shared" si="6"/>
        <v>0</v>
      </c>
      <c r="R20" s="1">
        <v>3</v>
      </c>
      <c r="S20" s="5">
        <f t="shared" si="7"/>
        <v>7.3170731707317067</v>
      </c>
      <c r="T20" s="1">
        <v>0</v>
      </c>
      <c r="U20" s="5">
        <f t="shared" si="8"/>
        <v>0</v>
      </c>
      <c r="V20" s="1">
        <v>1</v>
      </c>
      <c r="W20" s="5">
        <f t="shared" si="9"/>
        <v>1.7241379310344827</v>
      </c>
      <c r="X20" s="1">
        <v>1</v>
      </c>
      <c r="Y20" s="5">
        <f t="shared" si="10"/>
        <v>6.666666666666667</v>
      </c>
      <c r="Z20" s="1">
        <v>31</v>
      </c>
      <c r="AA20" s="5">
        <f t="shared" si="11"/>
        <v>4.0951122853368567</v>
      </c>
      <c r="AB20" s="1">
        <v>5</v>
      </c>
      <c r="AC20" s="5">
        <f t="shared" si="12"/>
        <v>3.1055900621118013</v>
      </c>
      <c r="AD20" s="1">
        <v>0</v>
      </c>
      <c r="AE20" s="5">
        <f t="shared" si="13"/>
        <v>0</v>
      </c>
      <c r="AF20" s="1">
        <v>0</v>
      </c>
      <c r="AG20" s="5">
        <f t="shared" si="14"/>
        <v>0</v>
      </c>
      <c r="AH20" s="1">
        <v>0</v>
      </c>
      <c r="AI20" s="5">
        <f t="shared" si="15"/>
        <v>0</v>
      </c>
      <c r="AJ20" s="1">
        <v>0</v>
      </c>
      <c r="AK20" s="5">
        <f t="shared" si="16"/>
        <v>0</v>
      </c>
      <c r="AL20" s="1">
        <v>32</v>
      </c>
      <c r="AM20" s="5">
        <f t="shared" si="17"/>
        <v>3.9506172839506171</v>
      </c>
      <c r="AN20" s="1">
        <v>2</v>
      </c>
      <c r="AO20" s="5">
        <f t="shared" si="18"/>
        <v>3.8461538461538463</v>
      </c>
      <c r="AP20" s="14">
        <f t="shared" si="19"/>
        <v>96</v>
      </c>
      <c r="AQ20" s="5">
        <f t="shared" si="20"/>
        <v>3.6753445635528332</v>
      </c>
    </row>
    <row r="21" spans="1:43" ht="31.5" x14ac:dyDescent="0.25">
      <c r="A21" s="1" t="s">
        <v>163</v>
      </c>
      <c r="B21" s="1">
        <v>4</v>
      </c>
      <c r="C21" s="5">
        <f t="shared" si="0"/>
        <v>3.7383177570093453</v>
      </c>
      <c r="D21" s="1">
        <v>3</v>
      </c>
      <c r="E21" s="5">
        <f t="shared" si="1"/>
        <v>8.8235294117647065</v>
      </c>
      <c r="F21" s="1">
        <v>0</v>
      </c>
      <c r="G21" s="5">
        <f t="shared" si="2"/>
        <v>0</v>
      </c>
      <c r="H21" s="1">
        <v>8</v>
      </c>
      <c r="I21" s="5">
        <f t="shared" si="3"/>
        <v>5.2631578947368416</v>
      </c>
      <c r="J21" s="1">
        <v>8</v>
      </c>
      <c r="K21" s="5">
        <f t="shared" si="4"/>
        <v>3.3613445378151261</v>
      </c>
      <c r="L21" s="1">
        <v>0</v>
      </c>
      <c r="M21" s="5">
        <f t="shared" si="21"/>
        <v>0</v>
      </c>
      <c r="N21" s="1">
        <v>0</v>
      </c>
      <c r="O21" s="5">
        <f t="shared" si="5"/>
        <v>0</v>
      </c>
      <c r="P21" s="1">
        <v>0</v>
      </c>
      <c r="Q21" s="5">
        <f t="shared" si="6"/>
        <v>0</v>
      </c>
      <c r="R21" s="1">
        <v>0</v>
      </c>
      <c r="S21" s="5">
        <f t="shared" si="7"/>
        <v>0</v>
      </c>
      <c r="T21" s="1">
        <v>3</v>
      </c>
      <c r="U21" s="5">
        <f t="shared" si="8"/>
        <v>8.3333333333333321</v>
      </c>
      <c r="V21" s="1">
        <v>1</v>
      </c>
      <c r="W21" s="5">
        <f t="shared" si="9"/>
        <v>1.7241379310344827</v>
      </c>
      <c r="X21" s="1">
        <v>0</v>
      </c>
      <c r="Y21" s="5">
        <f t="shared" si="10"/>
        <v>0</v>
      </c>
      <c r="Z21" s="1">
        <v>20</v>
      </c>
      <c r="AA21" s="5">
        <f t="shared" si="11"/>
        <v>2.6420079260237781</v>
      </c>
      <c r="AB21" s="1">
        <v>5</v>
      </c>
      <c r="AC21" s="5">
        <f t="shared" si="12"/>
        <v>3.1055900621118013</v>
      </c>
      <c r="AD21" s="1">
        <v>0</v>
      </c>
      <c r="AE21" s="5">
        <f t="shared" si="13"/>
        <v>0</v>
      </c>
      <c r="AF21" s="1">
        <v>1</v>
      </c>
      <c r="AG21" s="5">
        <f t="shared" si="14"/>
        <v>2.1739130434782608</v>
      </c>
      <c r="AH21" s="1">
        <v>0</v>
      </c>
      <c r="AI21" s="5">
        <f t="shared" si="15"/>
        <v>0</v>
      </c>
      <c r="AJ21" s="1">
        <v>1</v>
      </c>
      <c r="AK21" s="5">
        <f t="shared" si="16"/>
        <v>16.666666666666664</v>
      </c>
      <c r="AL21" s="1">
        <v>33</v>
      </c>
      <c r="AM21" s="5">
        <f t="shared" si="17"/>
        <v>4.0740740740740744</v>
      </c>
      <c r="AN21" s="1">
        <v>1</v>
      </c>
      <c r="AO21" s="5">
        <f t="shared" si="18"/>
        <v>1.9230769230769231</v>
      </c>
      <c r="AP21" s="14">
        <f t="shared" si="19"/>
        <v>88</v>
      </c>
      <c r="AQ21" s="5">
        <f t="shared" si="20"/>
        <v>3.3690658499234303</v>
      </c>
    </row>
    <row r="22" spans="1:43" ht="31.5" x14ac:dyDescent="0.25">
      <c r="A22" s="1" t="s">
        <v>164</v>
      </c>
      <c r="B22" s="1">
        <v>6</v>
      </c>
      <c r="C22" s="5">
        <f t="shared" si="0"/>
        <v>5.6074766355140184</v>
      </c>
      <c r="D22" s="1">
        <v>0</v>
      </c>
      <c r="E22" s="5">
        <f t="shared" si="1"/>
        <v>0</v>
      </c>
      <c r="F22" s="1">
        <v>1</v>
      </c>
      <c r="G22" s="5">
        <f t="shared" si="2"/>
        <v>9.0909090909090917</v>
      </c>
      <c r="H22" s="1">
        <v>3</v>
      </c>
      <c r="I22" s="5">
        <f t="shared" si="3"/>
        <v>1.9736842105263157</v>
      </c>
      <c r="J22" s="1">
        <v>12</v>
      </c>
      <c r="K22" s="5">
        <f t="shared" si="4"/>
        <v>5.0420168067226889</v>
      </c>
      <c r="L22" s="1">
        <v>0</v>
      </c>
      <c r="M22" s="5">
        <f t="shared" si="21"/>
        <v>0</v>
      </c>
      <c r="N22" s="1">
        <v>0</v>
      </c>
      <c r="O22" s="5">
        <f t="shared" si="5"/>
        <v>0</v>
      </c>
      <c r="P22" s="1">
        <v>0</v>
      </c>
      <c r="Q22" s="5">
        <f t="shared" si="6"/>
        <v>0</v>
      </c>
      <c r="R22" s="1">
        <v>1</v>
      </c>
      <c r="S22" s="5">
        <f t="shared" si="7"/>
        <v>2.4390243902439024</v>
      </c>
      <c r="T22" s="1">
        <v>0</v>
      </c>
      <c r="U22" s="5">
        <f t="shared" si="8"/>
        <v>0</v>
      </c>
      <c r="V22" s="1">
        <v>1</v>
      </c>
      <c r="W22" s="5">
        <f t="shared" si="9"/>
        <v>1.7241379310344827</v>
      </c>
      <c r="X22" s="1">
        <v>1</v>
      </c>
      <c r="Y22" s="5">
        <f t="shared" si="10"/>
        <v>6.666666666666667</v>
      </c>
      <c r="Z22" s="1">
        <v>14</v>
      </c>
      <c r="AA22" s="5">
        <f t="shared" si="11"/>
        <v>1.8494055482166447</v>
      </c>
      <c r="AB22" s="1">
        <v>6</v>
      </c>
      <c r="AC22" s="5">
        <f t="shared" si="12"/>
        <v>3.7267080745341614</v>
      </c>
      <c r="AD22" s="1">
        <v>1</v>
      </c>
      <c r="AE22" s="5">
        <f t="shared" si="13"/>
        <v>2.0408163265306123</v>
      </c>
      <c r="AF22" s="1">
        <v>0</v>
      </c>
      <c r="AG22" s="5">
        <f t="shared" si="14"/>
        <v>0</v>
      </c>
      <c r="AH22" s="1">
        <v>0</v>
      </c>
      <c r="AI22" s="5">
        <f t="shared" si="15"/>
        <v>0</v>
      </c>
      <c r="AJ22" s="1">
        <v>0</v>
      </c>
      <c r="AK22" s="5">
        <f t="shared" si="16"/>
        <v>0</v>
      </c>
      <c r="AL22" s="1">
        <v>21</v>
      </c>
      <c r="AM22" s="5">
        <f t="shared" si="17"/>
        <v>2.5925925925925926</v>
      </c>
      <c r="AN22" s="1">
        <v>1</v>
      </c>
      <c r="AO22" s="5">
        <f t="shared" si="18"/>
        <v>1.9230769230769231</v>
      </c>
      <c r="AP22" s="14">
        <f t="shared" si="19"/>
        <v>68</v>
      </c>
      <c r="AQ22" s="5">
        <f t="shared" si="20"/>
        <v>2.6033690658499236</v>
      </c>
    </row>
    <row r="23" spans="1:43" ht="31.5" x14ac:dyDescent="0.25">
      <c r="A23" s="1" t="s">
        <v>165</v>
      </c>
      <c r="B23" s="1">
        <v>7</v>
      </c>
      <c r="C23" s="5">
        <f t="shared" si="0"/>
        <v>6.5420560747663545</v>
      </c>
      <c r="D23" s="1">
        <v>0</v>
      </c>
      <c r="E23" s="5">
        <f t="shared" si="1"/>
        <v>0</v>
      </c>
      <c r="F23" s="1">
        <v>0</v>
      </c>
      <c r="G23" s="5">
        <f t="shared" si="2"/>
        <v>0</v>
      </c>
      <c r="H23" s="1">
        <v>4</v>
      </c>
      <c r="I23" s="5">
        <f t="shared" si="3"/>
        <v>2.6315789473684208</v>
      </c>
      <c r="J23" s="1">
        <v>5</v>
      </c>
      <c r="K23" s="5">
        <f t="shared" si="4"/>
        <v>2.1008403361344539</v>
      </c>
      <c r="L23" s="1">
        <v>0</v>
      </c>
      <c r="M23" s="5">
        <f t="shared" si="21"/>
        <v>0</v>
      </c>
      <c r="N23" s="1">
        <v>0</v>
      </c>
      <c r="O23" s="5">
        <f t="shared" si="5"/>
        <v>0</v>
      </c>
      <c r="P23" s="1">
        <v>0</v>
      </c>
      <c r="Q23" s="5">
        <f t="shared" si="6"/>
        <v>0</v>
      </c>
      <c r="R23" s="1">
        <v>0</v>
      </c>
      <c r="S23" s="5">
        <f t="shared" si="7"/>
        <v>0</v>
      </c>
      <c r="T23" s="1">
        <v>0</v>
      </c>
      <c r="U23" s="5">
        <f t="shared" si="8"/>
        <v>0</v>
      </c>
      <c r="V23" s="1">
        <v>1</v>
      </c>
      <c r="W23" s="5">
        <f t="shared" si="9"/>
        <v>1.7241379310344827</v>
      </c>
      <c r="X23" s="1">
        <v>0</v>
      </c>
      <c r="Y23" s="5">
        <f t="shared" si="10"/>
        <v>0</v>
      </c>
      <c r="Z23" s="1">
        <v>17</v>
      </c>
      <c r="AA23" s="5">
        <f t="shared" si="11"/>
        <v>2.2457067371202113</v>
      </c>
      <c r="AB23" s="1">
        <v>8</v>
      </c>
      <c r="AC23" s="5">
        <f t="shared" si="12"/>
        <v>4.9689440993788816</v>
      </c>
      <c r="AD23" s="1">
        <v>0</v>
      </c>
      <c r="AE23" s="5">
        <f t="shared" si="13"/>
        <v>0</v>
      </c>
      <c r="AF23" s="1">
        <v>2</v>
      </c>
      <c r="AG23" s="5">
        <f t="shared" si="14"/>
        <v>4.3478260869565215</v>
      </c>
      <c r="AH23" s="1">
        <v>2</v>
      </c>
      <c r="AI23" s="5">
        <f t="shared" si="15"/>
        <v>22.222222222222221</v>
      </c>
      <c r="AJ23" s="1">
        <v>0</v>
      </c>
      <c r="AK23" s="5">
        <f t="shared" si="16"/>
        <v>0</v>
      </c>
      <c r="AL23" s="1">
        <v>22</v>
      </c>
      <c r="AM23" s="5">
        <f t="shared" si="17"/>
        <v>2.7160493827160495</v>
      </c>
      <c r="AN23" s="1">
        <v>2</v>
      </c>
      <c r="AO23" s="5">
        <f t="shared" si="18"/>
        <v>3.8461538461538463</v>
      </c>
      <c r="AP23" s="14">
        <f t="shared" si="19"/>
        <v>70</v>
      </c>
      <c r="AQ23" s="5">
        <f t="shared" si="20"/>
        <v>2.679938744257274</v>
      </c>
    </row>
    <row r="24" spans="1:43" ht="31.5" x14ac:dyDescent="0.25">
      <c r="A24" s="1" t="s">
        <v>166</v>
      </c>
      <c r="B24" s="1">
        <v>3</v>
      </c>
      <c r="C24" s="5">
        <f t="shared" si="0"/>
        <v>2.8037383177570092</v>
      </c>
      <c r="D24" s="1">
        <v>2</v>
      </c>
      <c r="E24" s="5">
        <f t="shared" si="1"/>
        <v>5.8823529411764701</v>
      </c>
      <c r="F24" s="1">
        <v>0</v>
      </c>
      <c r="G24" s="5">
        <f t="shared" si="2"/>
        <v>0</v>
      </c>
      <c r="H24" s="1">
        <v>4</v>
      </c>
      <c r="I24" s="5">
        <f t="shared" si="3"/>
        <v>2.6315789473684208</v>
      </c>
      <c r="J24" s="1">
        <v>2</v>
      </c>
      <c r="K24" s="5">
        <f t="shared" si="4"/>
        <v>0.84033613445378152</v>
      </c>
      <c r="L24" s="1">
        <v>0</v>
      </c>
      <c r="M24" s="5">
        <f t="shared" si="21"/>
        <v>0</v>
      </c>
      <c r="N24" s="1">
        <v>0</v>
      </c>
      <c r="O24" s="5">
        <f t="shared" si="5"/>
        <v>0</v>
      </c>
      <c r="P24" s="1">
        <v>0</v>
      </c>
      <c r="Q24" s="5">
        <f t="shared" si="6"/>
        <v>0</v>
      </c>
      <c r="R24" s="1">
        <v>0</v>
      </c>
      <c r="S24" s="5">
        <f t="shared" si="7"/>
        <v>0</v>
      </c>
      <c r="T24" s="1">
        <v>2</v>
      </c>
      <c r="U24" s="5">
        <f t="shared" si="8"/>
        <v>5.5555555555555554</v>
      </c>
      <c r="V24" s="1">
        <v>1</v>
      </c>
      <c r="W24" s="5">
        <f t="shared" si="9"/>
        <v>1.7241379310344827</v>
      </c>
      <c r="X24" s="1">
        <v>0</v>
      </c>
      <c r="Y24" s="5">
        <f t="shared" si="10"/>
        <v>0</v>
      </c>
      <c r="Z24" s="1">
        <v>25</v>
      </c>
      <c r="AA24" s="5">
        <f t="shared" si="11"/>
        <v>3.3025099075297231</v>
      </c>
      <c r="AB24" s="1">
        <v>6</v>
      </c>
      <c r="AC24" s="5">
        <f t="shared" si="12"/>
        <v>3.7267080745341614</v>
      </c>
      <c r="AD24" s="1">
        <v>2</v>
      </c>
      <c r="AE24" s="5">
        <f t="shared" si="13"/>
        <v>4.0816326530612246</v>
      </c>
      <c r="AF24" s="1">
        <v>0</v>
      </c>
      <c r="AG24" s="5">
        <f t="shared" si="14"/>
        <v>0</v>
      </c>
      <c r="AH24" s="1">
        <v>0</v>
      </c>
      <c r="AI24" s="5">
        <f t="shared" si="15"/>
        <v>0</v>
      </c>
      <c r="AJ24" s="1">
        <v>0</v>
      </c>
      <c r="AK24" s="5">
        <f t="shared" si="16"/>
        <v>0</v>
      </c>
      <c r="AL24" s="1">
        <v>26</v>
      </c>
      <c r="AM24" s="5">
        <f t="shared" si="17"/>
        <v>3.2098765432098766</v>
      </c>
      <c r="AN24" s="1">
        <v>1</v>
      </c>
      <c r="AO24" s="5">
        <f t="shared" si="18"/>
        <v>1.9230769230769231</v>
      </c>
      <c r="AP24" s="14">
        <f t="shared" si="19"/>
        <v>74</v>
      </c>
      <c r="AQ24" s="5">
        <f t="shared" si="20"/>
        <v>2.8330781010719752</v>
      </c>
    </row>
    <row r="25" spans="1:43" ht="31.5" x14ac:dyDescent="0.25">
      <c r="A25" s="1" t="s">
        <v>167</v>
      </c>
      <c r="B25" s="1">
        <v>2</v>
      </c>
      <c r="C25" s="5">
        <f t="shared" si="0"/>
        <v>1.8691588785046727</v>
      </c>
      <c r="D25" s="1">
        <v>0</v>
      </c>
      <c r="E25" s="5">
        <f t="shared" si="1"/>
        <v>0</v>
      </c>
      <c r="F25" s="1">
        <v>2</v>
      </c>
      <c r="G25" s="5">
        <f t="shared" si="2"/>
        <v>18.181818181818183</v>
      </c>
      <c r="H25" s="1">
        <v>4</v>
      </c>
      <c r="I25" s="5">
        <f t="shared" si="3"/>
        <v>2.6315789473684208</v>
      </c>
      <c r="J25" s="1">
        <v>1</v>
      </c>
      <c r="K25" s="5">
        <f t="shared" si="4"/>
        <v>0.42016806722689076</v>
      </c>
      <c r="L25" s="1">
        <v>0</v>
      </c>
      <c r="M25" s="5">
        <f t="shared" si="21"/>
        <v>0</v>
      </c>
      <c r="N25" s="1">
        <v>0</v>
      </c>
      <c r="O25" s="5">
        <f t="shared" si="5"/>
        <v>0</v>
      </c>
      <c r="P25" s="1">
        <v>0</v>
      </c>
      <c r="Q25" s="5">
        <f t="shared" si="6"/>
        <v>0</v>
      </c>
      <c r="R25" s="1">
        <v>1</v>
      </c>
      <c r="S25" s="5">
        <f t="shared" si="7"/>
        <v>2.4390243902439024</v>
      </c>
      <c r="T25" s="1">
        <v>1</v>
      </c>
      <c r="U25" s="5">
        <f t="shared" si="8"/>
        <v>2.7777777777777777</v>
      </c>
      <c r="V25" s="1">
        <v>1</v>
      </c>
      <c r="W25" s="5">
        <f t="shared" si="9"/>
        <v>1.7241379310344827</v>
      </c>
      <c r="X25" s="1">
        <v>1</v>
      </c>
      <c r="Y25" s="5">
        <f t="shared" si="10"/>
        <v>6.666666666666667</v>
      </c>
      <c r="Z25" s="1">
        <v>30</v>
      </c>
      <c r="AA25" s="5">
        <f t="shared" si="11"/>
        <v>3.9630118890356671</v>
      </c>
      <c r="AB25" s="1">
        <v>4</v>
      </c>
      <c r="AC25" s="5">
        <f t="shared" si="12"/>
        <v>2.4844720496894408</v>
      </c>
      <c r="AD25" s="1">
        <v>1</v>
      </c>
      <c r="AE25" s="5">
        <f t="shared" si="13"/>
        <v>2.0408163265306123</v>
      </c>
      <c r="AF25" s="1">
        <v>0</v>
      </c>
      <c r="AG25" s="5">
        <f t="shared" si="14"/>
        <v>0</v>
      </c>
      <c r="AH25" s="1">
        <v>0</v>
      </c>
      <c r="AI25" s="5">
        <f t="shared" si="15"/>
        <v>0</v>
      </c>
      <c r="AJ25" s="1">
        <v>0</v>
      </c>
      <c r="AK25" s="5">
        <f t="shared" si="16"/>
        <v>0</v>
      </c>
      <c r="AL25" s="1">
        <v>18</v>
      </c>
      <c r="AM25" s="5">
        <f t="shared" si="17"/>
        <v>2.2222222222222223</v>
      </c>
      <c r="AN25" s="1">
        <v>0</v>
      </c>
      <c r="AO25" s="5">
        <f t="shared" si="18"/>
        <v>0</v>
      </c>
      <c r="AP25" s="14">
        <f t="shared" si="19"/>
        <v>66</v>
      </c>
      <c r="AQ25" s="5">
        <f t="shared" si="20"/>
        <v>2.5267993874425727</v>
      </c>
    </row>
    <row r="26" spans="1:43" ht="31.5" x14ac:dyDescent="0.25">
      <c r="A26" s="1" t="s">
        <v>168</v>
      </c>
      <c r="B26" s="1">
        <v>8</v>
      </c>
      <c r="C26" s="5">
        <f t="shared" si="0"/>
        <v>7.4766355140186906</v>
      </c>
      <c r="D26" s="1">
        <v>1</v>
      </c>
      <c r="E26" s="5">
        <f t="shared" si="1"/>
        <v>2.9411764705882351</v>
      </c>
      <c r="F26" s="1">
        <v>1</v>
      </c>
      <c r="G26" s="5">
        <f t="shared" si="2"/>
        <v>9.0909090909090917</v>
      </c>
      <c r="H26" s="1">
        <v>8</v>
      </c>
      <c r="I26" s="5">
        <f t="shared" si="3"/>
        <v>5.2631578947368416</v>
      </c>
      <c r="J26" s="1">
        <v>14</v>
      </c>
      <c r="K26" s="5">
        <f t="shared" si="4"/>
        <v>5.8823529411764701</v>
      </c>
      <c r="L26" s="1">
        <v>0</v>
      </c>
      <c r="M26" s="5">
        <f t="shared" si="21"/>
        <v>0</v>
      </c>
      <c r="N26" s="1">
        <v>0</v>
      </c>
      <c r="O26" s="5">
        <f t="shared" si="5"/>
        <v>0</v>
      </c>
      <c r="P26" s="1">
        <v>1</v>
      </c>
      <c r="Q26" s="5">
        <f t="shared" si="6"/>
        <v>5.8823529411764701</v>
      </c>
      <c r="R26" s="1">
        <v>5</v>
      </c>
      <c r="S26" s="5">
        <f t="shared" si="7"/>
        <v>12.195121951219512</v>
      </c>
      <c r="T26" s="1">
        <v>0</v>
      </c>
      <c r="U26" s="5">
        <f t="shared" si="8"/>
        <v>0</v>
      </c>
      <c r="V26" s="1">
        <v>2</v>
      </c>
      <c r="W26" s="5">
        <f t="shared" si="9"/>
        <v>3.4482758620689653</v>
      </c>
      <c r="X26" s="1">
        <v>1</v>
      </c>
      <c r="Y26" s="5">
        <f t="shared" si="10"/>
        <v>6.666666666666667</v>
      </c>
      <c r="Z26" s="1">
        <v>34</v>
      </c>
      <c r="AA26" s="5">
        <f t="shared" si="11"/>
        <v>4.4914134742404226</v>
      </c>
      <c r="AB26" s="1">
        <v>7</v>
      </c>
      <c r="AC26" s="5">
        <f t="shared" si="12"/>
        <v>4.3478260869565215</v>
      </c>
      <c r="AD26" s="1">
        <v>1</v>
      </c>
      <c r="AE26" s="5">
        <f t="shared" si="13"/>
        <v>2.0408163265306123</v>
      </c>
      <c r="AF26" s="1">
        <v>0</v>
      </c>
      <c r="AG26" s="5">
        <f t="shared" si="14"/>
        <v>0</v>
      </c>
      <c r="AH26" s="1">
        <v>0</v>
      </c>
      <c r="AI26" s="5">
        <f t="shared" si="15"/>
        <v>0</v>
      </c>
      <c r="AJ26" s="1">
        <v>0</v>
      </c>
      <c r="AK26" s="5">
        <f t="shared" si="16"/>
        <v>0</v>
      </c>
      <c r="AL26" s="1">
        <v>36</v>
      </c>
      <c r="AM26" s="5">
        <f t="shared" si="17"/>
        <v>4.4444444444444446</v>
      </c>
      <c r="AN26" s="1">
        <v>2</v>
      </c>
      <c r="AO26" s="5">
        <f t="shared" si="18"/>
        <v>3.8461538461538463</v>
      </c>
      <c r="AP26" s="14">
        <f t="shared" si="19"/>
        <v>121</v>
      </c>
      <c r="AQ26" s="5">
        <f t="shared" si="20"/>
        <v>4.6324655436447166</v>
      </c>
    </row>
    <row r="27" spans="1:43" ht="31.5" x14ac:dyDescent="0.25">
      <c r="A27" s="1" t="s">
        <v>169</v>
      </c>
      <c r="B27" s="1">
        <v>4</v>
      </c>
      <c r="C27" s="5">
        <f t="shared" si="0"/>
        <v>3.7383177570093453</v>
      </c>
      <c r="D27" s="1">
        <v>1</v>
      </c>
      <c r="E27" s="5">
        <f t="shared" si="1"/>
        <v>2.9411764705882351</v>
      </c>
      <c r="F27" s="1">
        <v>1</v>
      </c>
      <c r="G27" s="5">
        <f t="shared" si="2"/>
        <v>9.0909090909090917</v>
      </c>
      <c r="H27" s="1">
        <v>7</v>
      </c>
      <c r="I27" s="5">
        <f t="shared" si="3"/>
        <v>4.6052631578947363</v>
      </c>
      <c r="J27" s="1">
        <v>14</v>
      </c>
      <c r="K27" s="5">
        <f t="shared" si="4"/>
        <v>5.8823529411764701</v>
      </c>
      <c r="L27" s="1">
        <v>0</v>
      </c>
      <c r="M27" s="5">
        <f t="shared" si="21"/>
        <v>0</v>
      </c>
      <c r="N27" s="1">
        <v>0</v>
      </c>
      <c r="O27" s="5">
        <f t="shared" si="5"/>
        <v>0</v>
      </c>
      <c r="P27" s="1">
        <v>0</v>
      </c>
      <c r="Q27" s="5">
        <f t="shared" si="6"/>
        <v>0</v>
      </c>
      <c r="R27" s="1">
        <v>2</v>
      </c>
      <c r="S27" s="5">
        <f t="shared" si="7"/>
        <v>4.8780487804878048</v>
      </c>
      <c r="T27" s="1">
        <v>3</v>
      </c>
      <c r="U27" s="5">
        <f t="shared" si="8"/>
        <v>8.3333333333333321</v>
      </c>
      <c r="V27" s="1">
        <v>1</v>
      </c>
      <c r="W27" s="5">
        <f t="shared" si="9"/>
        <v>1.7241379310344827</v>
      </c>
      <c r="X27" s="1">
        <v>4</v>
      </c>
      <c r="Y27" s="5">
        <f t="shared" si="10"/>
        <v>26.666666666666668</v>
      </c>
      <c r="Z27" s="1">
        <v>33</v>
      </c>
      <c r="AA27" s="5">
        <f t="shared" si="11"/>
        <v>4.3593130779392339</v>
      </c>
      <c r="AB27" s="1">
        <v>5</v>
      </c>
      <c r="AC27" s="5">
        <f t="shared" si="12"/>
        <v>3.1055900621118013</v>
      </c>
      <c r="AD27" s="1">
        <v>0</v>
      </c>
      <c r="AE27" s="5">
        <f t="shared" si="13"/>
        <v>0</v>
      </c>
      <c r="AF27" s="1">
        <v>7</v>
      </c>
      <c r="AG27" s="5">
        <f t="shared" si="14"/>
        <v>15.217391304347828</v>
      </c>
      <c r="AH27" s="1">
        <v>0</v>
      </c>
      <c r="AI27" s="5">
        <f t="shared" si="15"/>
        <v>0</v>
      </c>
      <c r="AJ27" s="1">
        <v>0</v>
      </c>
      <c r="AK27" s="5">
        <f t="shared" si="16"/>
        <v>0</v>
      </c>
      <c r="AL27" s="1">
        <v>23</v>
      </c>
      <c r="AM27" s="5">
        <f t="shared" si="17"/>
        <v>2.8395061728395063</v>
      </c>
      <c r="AN27" s="1">
        <v>4</v>
      </c>
      <c r="AO27" s="5">
        <f t="shared" si="18"/>
        <v>7.6923076923076925</v>
      </c>
      <c r="AP27" s="14">
        <f t="shared" si="19"/>
        <v>109</v>
      </c>
      <c r="AQ27" s="5">
        <f t="shared" si="20"/>
        <v>4.1730474732006124</v>
      </c>
    </row>
    <row r="28" spans="1:43" ht="15.75" x14ac:dyDescent="0.25">
      <c r="A28" s="14" t="s">
        <v>9</v>
      </c>
      <c r="B28" s="14">
        <f>SUM(B4:B27)</f>
        <v>107</v>
      </c>
      <c r="C28" s="5">
        <f t="shared" si="0"/>
        <v>100</v>
      </c>
      <c r="D28" s="14">
        <f t="shared" ref="D28:AP28" si="22">SUM(D4:D27)</f>
        <v>34</v>
      </c>
      <c r="E28" s="5">
        <f t="shared" si="1"/>
        <v>100</v>
      </c>
      <c r="F28" s="14">
        <f t="shared" si="22"/>
        <v>11</v>
      </c>
      <c r="G28" s="5">
        <f t="shared" si="2"/>
        <v>100</v>
      </c>
      <c r="H28" s="14">
        <f t="shared" si="22"/>
        <v>152</v>
      </c>
      <c r="I28" s="5">
        <f t="shared" si="3"/>
        <v>100</v>
      </c>
      <c r="J28" s="14">
        <f t="shared" si="22"/>
        <v>238</v>
      </c>
      <c r="K28" s="5">
        <f t="shared" si="4"/>
        <v>100</v>
      </c>
      <c r="L28" s="14">
        <v>2</v>
      </c>
      <c r="M28" s="5">
        <f t="shared" si="21"/>
        <v>100</v>
      </c>
      <c r="N28" s="14">
        <f t="shared" si="22"/>
        <v>11</v>
      </c>
      <c r="O28" s="5">
        <f t="shared" si="5"/>
        <v>100</v>
      </c>
      <c r="P28" s="14">
        <f t="shared" si="22"/>
        <v>17</v>
      </c>
      <c r="Q28" s="5">
        <f t="shared" si="6"/>
        <v>100</v>
      </c>
      <c r="R28" s="14">
        <f t="shared" si="22"/>
        <v>41</v>
      </c>
      <c r="S28" s="5">
        <f t="shared" si="7"/>
        <v>100</v>
      </c>
      <c r="T28" s="14">
        <f t="shared" si="22"/>
        <v>36</v>
      </c>
      <c r="U28" s="5">
        <f t="shared" si="8"/>
        <v>100</v>
      </c>
      <c r="V28" s="14">
        <f t="shared" si="22"/>
        <v>58</v>
      </c>
      <c r="W28" s="5">
        <f t="shared" si="9"/>
        <v>100</v>
      </c>
      <c r="X28" s="14">
        <f t="shared" si="22"/>
        <v>15</v>
      </c>
      <c r="Y28" s="5">
        <f t="shared" si="10"/>
        <v>100</v>
      </c>
      <c r="Z28" s="14">
        <f t="shared" si="22"/>
        <v>757</v>
      </c>
      <c r="AA28" s="5">
        <f t="shared" si="11"/>
        <v>100</v>
      </c>
      <c r="AB28" s="14">
        <f t="shared" si="22"/>
        <v>161</v>
      </c>
      <c r="AC28" s="5">
        <f t="shared" si="12"/>
        <v>100</v>
      </c>
      <c r="AD28" s="14">
        <f t="shared" si="22"/>
        <v>49</v>
      </c>
      <c r="AE28" s="5">
        <f t="shared" si="13"/>
        <v>100</v>
      </c>
      <c r="AF28" s="14">
        <f t="shared" si="22"/>
        <v>46</v>
      </c>
      <c r="AG28" s="5">
        <f t="shared" si="14"/>
        <v>100</v>
      </c>
      <c r="AH28" s="14">
        <f t="shared" si="22"/>
        <v>9</v>
      </c>
      <c r="AI28" s="5">
        <f t="shared" si="15"/>
        <v>100</v>
      </c>
      <c r="AJ28" s="14">
        <f t="shared" si="22"/>
        <v>6</v>
      </c>
      <c r="AK28" s="5">
        <f t="shared" si="16"/>
        <v>100</v>
      </c>
      <c r="AL28" s="14">
        <f t="shared" si="22"/>
        <v>810</v>
      </c>
      <c r="AM28" s="5">
        <f t="shared" si="17"/>
        <v>100</v>
      </c>
      <c r="AN28" s="14">
        <f t="shared" si="22"/>
        <v>52</v>
      </c>
      <c r="AO28" s="5">
        <f t="shared" si="18"/>
        <v>100</v>
      </c>
      <c r="AP28" s="14">
        <f t="shared" si="22"/>
        <v>2612</v>
      </c>
      <c r="AQ28" s="5">
        <f t="shared" si="20"/>
        <v>100</v>
      </c>
    </row>
    <row r="29" spans="1:43" ht="47.25" x14ac:dyDescent="0.25">
      <c r="A29" s="13" t="s">
        <v>16</v>
      </c>
      <c r="B29" s="14" t="s">
        <v>13</v>
      </c>
      <c r="C29" s="4" t="s">
        <v>14</v>
      </c>
      <c r="D29" s="14" t="s">
        <v>13</v>
      </c>
      <c r="E29" s="4" t="s">
        <v>14</v>
      </c>
      <c r="F29" s="14" t="s">
        <v>13</v>
      </c>
      <c r="G29" s="4" t="s">
        <v>14</v>
      </c>
      <c r="H29" s="14" t="s">
        <v>13</v>
      </c>
      <c r="I29" s="4" t="s">
        <v>14</v>
      </c>
      <c r="J29" s="14" t="s">
        <v>13</v>
      </c>
      <c r="K29" s="4" t="s">
        <v>14</v>
      </c>
      <c r="L29" s="14" t="s">
        <v>13</v>
      </c>
      <c r="M29" s="4" t="s">
        <v>14</v>
      </c>
      <c r="N29" s="14" t="s">
        <v>13</v>
      </c>
      <c r="O29" s="4" t="s">
        <v>14</v>
      </c>
      <c r="P29" s="14" t="s">
        <v>13</v>
      </c>
      <c r="Q29" s="4" t="s">
        <v>14</v>
      </c>
      <c r="R29" s="14" t="s">
        <v>13</v>
      </c>
      <c r="S29" s="4" t="s">
        <v>14</v>
      </c>
      <c r="T29" s="14" t="s">
        <v>13</v>
      </c>
      <c r="U29" s="4" t="s">
        <v>14</v>
      </c>
      <c r="V29" s="14" t="s">
        <v>13</v>
      </c>
      <c r="W29" s="4" t="s">
        <v>14</v>
      </c>
      <c r="X29" s="14" t="s">
        <v>13</v>
      </c>
      <c r="Y29" s="4" t="s">
        <v>14</v>
      </c>
      <c r="Z29" s="14" t="s">
        <v>13</v>
      </c>
      <c r="AA29" s="4" t="s">
        <v>14</v>
      </c>
      <c r="AB29" s="14" t="s">
        <v>13</v>
      </c>
      <c r="AC29" s="4" t="s">
        <v>14</v>
      </c>
      <c r="AD29" s="14" t="s">
        <v>13</v>
      </c>
      <c r="AE29" s="4" t="s">
        <v>14</v>
      </c>
      <c r="AF29" s="14" t="s">
        <v>13</v>
      </c>
      <c r="AG29" s="4" t="s">
        <v>14</v>
      </c>
      <c r="AH29" s="14" t="s">
        <v>13</v>
      </c>
      <c r="AI29" s="4" t="s">
        <v>14</v>
      </c>
      <c r="AJ29" s="14" t="s">
        <v>13</v>
      </c>
      <c r="AK29" s="4" t="s">
        <v>14</v>
      </c>
      <c r="AL29" s="14" t="s">
        <v>13</v>
      </c>
      <c r="AM29" s="4" t="s">
        <v>14</v>
      </c>
      <c r="AN29" s="14" t="s">
        <v>13</v>
      </c>
      <c r="AO29" s="4" t="s">
        <v>14</v>
      </c>
      <c r="AP29" s="14" t="s">
        <v>13</v>
      </c>
      <c r="AQ29" s="4" t="s">
        <v>14</v>
      </c>
    </row>
    <row r="30" spans="1:43" ht="15.75" x14ac:dyDescent="0.25">
      <c r="A30" s="14" t="s">
        <v>10</v>
      </c>
      <c r="B30" s="13">
        <f>B28-B31</f>
        <v>94</v>
      </c>
      <c r="C30" s="5">
        <f>B30/B32*100</f>
        <v>87.850467289719631</v>
      </c>
      <c r="D30" s="13">
        <f>D28-D31</f>
        <v>31</v>
      </c>
      <c r="E30" s="5">
        <f>D30/D32*100</f>
        <v>91.17647058823529</v>
      </c>
      <c r="F30" s="13">
        <f>F28-F31</f>
        <v>2</v>
      </c>
      <c r="G30" s="5">
        <f>F30/F32*100</f>
        <v>18.181818181818183</v>
      </c>
      <c r="H30" s="13">
        <f>H28-H31</f>
        <v>119</v>
      </c>
      <c r="I30" s="5">
        <f>H30/H32*100</f>
        <v>78.289473684210535</v>
      </c>
      <c r="J30" s="13">
        <f>J28-J31</f>
        <v>122</v>
      </c>
      <c r="K30" s="5">
        <f>J30/J32*100</f>
        <v>51.260504201680668</v>
      </c>
      <c r="L30" s="13">
        <f>L28-L31</f>
        <v>1</v>
      </c>
      <c r="M30" s="28">
        <f>L30/L32*100</f>
        <v>50</v>
      </c>
      <c r="N30" s="13">
        <f>N28-N31</f>
        <v>9</v>
      </c>
      <c r="O30" s="5">
        <f>N30/N32*100</f>
        <v>81.818181818181827</v>
      </c>
      <c r="P30" s="13">
        <f>P28-P31</f>
        <v>14</v>
      </c>
      <c r="Q30" s="5">
        <f>P30/P32*100</f>
        <v>82.35294117647058</v>
      </c>
      <c r="R30" s="13">
        <f>R28-R31</f>
        <v>34</v>
      </c>
      <c r="S30" s="5">
        <f>R30/R32*100</f>
        <v>82.926829268292678</v>
      </c>
      <c r="T30" s="13">
        <f>T28-T31</f>
        <v>26</v>
      </c>
      <c r="U30" s="5">
        <f>T30/T32*100</f>
        <v>72.222222222222214</v>
      </c>
      <c r="V30" s="13">
        <f t="shared" ref="V30" si="23">V28-V31</f>
        <v>43</v>
      </c>
      <c r="W30" s="5">
        <f t="shared" ref="W30" si="24">V30/V32*100</f>
        <v>74.137931034482762</v>
      </c>
      <c r="X30" s="13">
        <f t="shared" ref="X30" si="25">X28-X31</f>
        <v>5</v>
      </c>
      <c r="Y30" s="5">
        <f t="shared" ref="Y30" si="26">X30/X32*100</f>
        <v>33.333333333333329</v>
      </c>
      <c r="Z30" s="13">
        <f t="shared" ref="Z30" si="27">Z28-Z31</f>
        <v>559</v>
      </c>
      <c r="AA30" s="5">
        <f t="shared" ref="AA30" si="28">Z30/Z32*100</f>
        <v>73.844121532364596</v>
      </c>
      <c r="AB30" s="13">
        <f t="shared" ref="AB30" si="29">AB28-AB31</f>
        <v>108</v>
      </c>
      <c r="AC30" s="5">
        <f t="shared" ref="AC30" si="30">AB30/AB32*100</f>
        <v>67.080745341614914</v>
      </c>
      <c r="AD30" s="13">
        <f t="shared" ref="AD30" si="31">AD28-AD31</f>
        <v>33</v>
      </c>
      <c r="AE30" s="5">
        <f t="shared" ref="AE30" si="32">AD30/AD32*100</f>
        <v>67.346938775510196</v>
      </c>
      <c r="AF30" s="13">
        <f t="shared" ref="AF30" si="33">AF28-AF31</f>
        <v>21</v>
      </c>
      <c r="AG30" s="5">
        <f t="shared" ref="AG30" si="34">AF30/AF32*100</f>
        <v>45.652173913043477</v>
      </c>
      <c r="AH30" s="14">
        <f>AH28-AH31</f>
        <v>5</v>
      </c>
      <c r="AI30" s="14">
        <f>AH30/AH32*100</f>
        <v>55.555555555555557</v>
      </c>
      <c r="AJ30" s="13">
        <f t="shared" ref="AJ30" si="35">AJ28-AJ31</f>
        <v>6</v>
      </c>
      <c r="AK30" s="5">
        <f t="shared" ref="AK30" si="36">AJ30/AJ32*100</f>
        <v>100</v>
      </c>
      <c r="AL30" s="13">
        <f t="shared" ref="AL30" si="37">AL28-AL31</f>
        <v>650</v>
      </c>
      <c r="AM30" s="5">
        <f t="shared" ref="AM30" si="38">AL30/AL32*100</f>
        <v>80.246913580246911</v>
      </c>
      <c r="AN30" s="13">
        <f t="shared" ref="AN30" si="39">AN28-AN31</f>
        <v>38</v>
      </c>
      <c r="AO30" s="5">
        <f t="shared" ref="AO30" si="40">AN30/AN32*100</f>
        <v>73.076923076923066</v>
      </c>
      <c r="AP30" s="13">
        <f>AP28-AP31</f>
        <v>1920</v>
      </c>
      <c r="AQ30" s="5">
        <f>AP30/AP32*100</f>
        <v>73.506891271056659</v>
      </c>
    </row>
    <row r="31" spans="1:43" ht="15.75" x14ac:dyDescent="0.25">
      <c r="A31" s="14" t="s">
        <v>11</v>
      </c>
      <c r="B31" s="13">
        <v>13</v>
      </c>
      <c r="C31" s="5">
        <f>B31/B32*100</f>
        <v>12.149532710280374</v>
      </c>
      <c r="D31" s="13">
        <v>3</v>
      </c>
      <c r="E31" s="5">
        <f>D31/D32*100</f>
        <v>8.8235294117647065</v>
      </c>
      <c r="F31" s="13">
        <v>9</v>
      </c>
      <c r="G31" s="5">
        <f>F31/F32*100</f>
        <v>81.818181818181827</v>
      </c>
      <c r="H31" s="13">
        <v>33</v>
      </c>
      <c r="I31" s="5">
        <f>H31/H32*100</f>
        <v>21.710526315789476</v>
      </c>
      <c r="J31" s="13">
        <f>86+30</f>
        <v>116</v>
      </c>
      <c r="K31" s="5">
        <f>J31/J32*100</f>
        <v>48.739495798319325</v>
      </c>
      <c r="L31" s="13">
        <v>1</v>
      </c>
      <c r="M31" s="28">
        <f>L31/L32*100</f>
        <v>50</v>
      </c>
      <c r="N31" s="13">
        <v>2</v>
      </c>
      <c r="O31" s="5">
        <f>N31/N32*100</f>
        <v>18.181818181818183</v>
      </c>
      <c r="P31" s="13">
        <v>3</v>
      </c>
      <c r="Q31" s="5">
        <f>P31/P32*100</f>
        <v>17.647058823529413</v>
      </c>
      <c r="R31" s="13">
        <v>7</v>
      </c>
      <c r="S31" s="5">
        <f>R31/R32*100</f>
        <v>17.073170731707318</v>
      </c>
      <c r="T31" s="13">
        <v>10</v>
      </c>
      <c r="U31" s="5">
        <f>T31/T32*100</f>
        <v>27.777777777777779</v>
      </c>
      <c r="V31" s="13">
        <v>15</v>
      </c>
      <c r="W31" s="5">
        <f t="shared" ref="W31" si="41">V31/V32*100</f>
        <v>25.862068965517242</v>
      </c>
      <c r="X31" s="13">
        <v>10</v>
      </c>
      <c r="Y31" s="5">
        <f t="shared" ref="Y31" si="42">X31/X32*100</f>
        <v>66.666666666666657</v>
      </c>
      <c r="Z31" s="13">
        <f>136+62</f>
        <v>198</v>
      </c>
      <c r="AA31" s="5">
        <f t="shared" ref="AA31" si="43">Z31/Z32*100</f>
        <v>26.1558784676354</v>
      </c>
      <c r="AB31" s="13">
        <f>36+17</f>
        <v>53</v>
      </c>
      <c r="AC31" s="5">
        <f t="shared" ref="AC31" si="44">AB31/AB32*100</f>
        <v>32.919254658385093</v>
      </c>
      <c r="AD31" s="13">
        <v>16</v>
      </c>
      <c r="AE31" s="5">
        <f t="shared" ref="AE31" si="45">AD31/AD32*100</f>
        <v>32.653061224489797</v>
      </c>
      <c r="AF31" s="13">
        <v>25</v>
      </c>
      <c r="AG31" s="5">
        <f t="shared" ref="AG31" si="46">AF31/AF32*100</f>
        <v>54.347826086956516</v>
      </c>
      <c r="AH31" s="14">
        <v>4</v>
      </c>
      <c r="AI31" s="14">
        <f>AH31/AH32*100</f>
        <v>44.444444444444443</v>
      </c>
      <c r="AJ31" s="13">
        <v>0</v>
      </c>
      <c r="AK31" s="5">
        <f t="shared" ref="AK31" si="47">AJ31/AJ32*100</f>
        <v>0</v>
      </c>
      <c r="AL31" s="13">
        <f>125+35</f>
        <v>160</v>
      </c>
      <c r="AM31" s="5">
        <f t="shared" ref="AM31" si="48">AL31/AL32*100</f>
        <v>19.753086419753085</v>
      </c>
      <c r="AN31" s="13">
        <v>14</v>
      </c>
      <c r="AO31" s="5">
        <f t="shared" ref="AO31" si="49">AN31/AN32*100</f>
        <v>26.923076923076923</v>
      </c>
      <c r="AP31" s="14">
        <f t="shared" ref="AP31" si="50">B31+D31+F31+H31+J31+L31+N31+P31+R31+T31+V31+X31+Z31+AB31+AD31+AF31+AH31+AJ31+AL31+AN31</f>
        <v>692</v>
      </c>
      <c r="AQ31" s="5">
        <f>AP31/AP32*100</f>
        <v>26.493108728943337</v>
      </c>
    </row>
    <row r="32" spans="1:43" ht="15.75" x14ac:dyDescent="0.25">
      <c r="A32" s="14" t="s">
        <v>9</v>
      </c>
      <c r="B32" s="13">
        <f t="shared" ref="B32:AQ32" si="51">SUM(B30:B31)</f>
        <v>107</v>
      </c>
      <c r="C32" s="6">
        <f t="shared" si="51"/>
        <v>100</v>
      </c>
      <c r="D32" s="13">
        <f t="shared" si="51"/>
        <v>34</v>
      </c>
      <c r="E32" s="9">
        <f t="shared" si="51"/>
        <v>100</v>
      </c>
      <c r="F32" s="13">
        <f t="shared" si="51"/>
        <v>11</v>
      </c>
      <c r="G32" s="9">
        <f t="shared" si="51"/>
        <v>100.00000000000001</v>
      </c>
      <c r="H32" s="13">
        <f t="shared" si="51"/>
        <v>152</v>
      </c>
      <c r="I32" s="9">
        <f t="shared" si="51"/>
        <v>100.00000000000001</v>
      </c>
      <c r="J32" s="13">
        <f t="shared" si="51"/>
        <v>238</v>
      </c>
      <c r="K32" s="9">
        <f t="shared" si="51"/>
        <v>100</v>
      </c>
      <c r="L32" s="13">
        <f t="shared" si="51"/>
        <v>2</v>
      </c>
      <c r="M32" s="28">
        <f>SUM(M30:M31)</f>
        <v>100</v>
      </c>
      <c r="N32" s="13">
        <f t="shared" si="51"/>
        <v>11</v>
      </c>
      <c r="O32" s="9">
        <f t="shared" si="51"/>
        <v>100.00000000000001</v>
      </c>
      <c r="P32" s="13">
        <f t="shared" si="51"/>
        <v>17</v>
      </c>
      <c r="Q32" s="9">
        <f t="shared" si="51"/>
        <v>100</v>
      </c>
      <c r="R32" s="13">
        <f t="shared" si="51"/>
        <v>41</v>
      </c>
      <c r="S32" s="9">
        <f t="shared" si="51"/>
        <v>100</v>
      </c>
      <c r="T32" s="13">
        <f t="shared" si="51"/>
        <v>36</v>
      </c>
      <c r="U32" s="9">
        <f t="shared" si="51"/>
        <v>100</v>
      </c>
      <c r="V32" s="13">
        <f t="shared" ref="V32:AO32" si="52">SUM(V30:V31)</f>
        <v>58</v>
      </c>
      <c r="W32" s="9">
        <f t="shared" si="52"/>
        <v>100</v>
      </c>
      <c r="X32" s="13">
        <f t="shared" si="52"/>
        <v>15</v>
      </c>
      <c r="Y32" s="9">
        <f t="shared" si="52"/>
        <v>99.999999999999986</v>
      </c>
      <c r="Z32" s="13">
        <f t="shared" si="52"/>
        <v>757</v>
      </c>
      <c r="AA32" s="9">
        <f t="shared" si="52"/>
        <v>100</v>
      </c>
      <c r="AB32" s="13">
        <f t="shared" si="52"/>
        <v>161</v>
      </c>
      <c r="AC32" s="9">
        <f t="shared" si="52"/>
        <v>100</v>
      </c>
      <c r="AD32" s="13">
        <f t="shared" si="52"/>
        <v>49</v>
      </c>
      <c r="AE32" s="9">
        <f t="shared" si="52"/>
        <v>100</v>
      </c>
      <c r="AF32" s="13">
        <f t="shared" si="52"/>
        <v>46</v>
      </c>
      <c r="AG32" s="9">
        <f t="shared" si="52"/>
        <v>100</v>
      </c>
      <c r="AH32" s="14">
        <f>SUM(AH30:AH31)</f>
        <v>9</v>
      </c>
      <c r="AI32" s="27">
        <f>SUM(AI30:AI31)</f>
        <v>100</v>
      </c>
      <c r="AJ32" s="13">
        <f t="shared" si="52"/>
        <v>6</v>
      </c>
      <c r="AK32" s="9">
        <f t="shared" si="52"/>
        <v>100</v>
      </c>
      <c r="AL32" s="13">
        <f t="shared" si="52"/>
        <v>810</v>
      </c>
      <c r="AM32" s="9">
        <f t="shared" si="52"/>
        <v>100</v>
      </c>
      <c r="AN32" s="13">
        <f t="shared" si="52"/>
        <v>52</v>
      </c>
      <c r="AO32" s="9">
        <f t="shared" si="52"/>
        <v>99.999999999999986</v>
      </c>
      <c r="AP32" s="13">
        <f t="shared" si="51"/>
        <v>2612</v>
      </c>
      <c r="AQ32" s="9">
        <f t="shared" si="51"/>
        <v>100</v>
      </c>
    </row>
    <row r="34" spans="1:1" x14ac:dyDescent="0.25">
      <c r="A34" s="29" t="s">
        <v>170</v>
      </c>
    </row>
    <row r="35" spans="1:1" x14ac:dyDescent="0.25">
      <c r="A35" s="29" t="s">
        <v>171</v>
      </c>
    </row>
    <row r="36" spans="1:1" x14ac:dyDescent="0.25">
      <c r="A36" s="30" t="s">
        <v>172</v>
      </c>
    </row>
    <row r="37" spans="1:1" x14ac:dyDescent="0.25">
      <c r="A37" s="31" t="s">
        <v>173</v>
      </c>
    </row>
  </sheetData>
  <sheetProtection algorithmName="SHA-512" hashValue="7On6IX5XyKbvWQ7n9a5eqb/UW0gTYPR3f/RYHoCOGWujmxkLZX9TDfxW54DA7It/lkQtez9MkKh7Mtl+TsLPaw==" saltValue="r0Bhzx5aF2iDrNtvruYCtw==" spinCount="100000" sheet="1" objects="1" scenarios="1"/>
  <mergeCells count="22">
    <mergeCell ref="AN2:AO2"/>
    <mergeCell ref="AB2:AC2"/>
    <mergeCell ref="AF2:AG2"/>
    <mergeCell ref="AH2:AI2"/>
    <mergeCell ref="AJ2:AK2"/>
    <mergeCell ref="AL2:AM2"/>
    <mergeCell ref="A2:A3"/>
    <mergeCell ref="AD2:AE2"/>
    <mergeCell ref="A1:AQ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511811024" right="0.511811024" top="0.78740157499999996" bottom="0.78740157499999996" header="0.31496062000000002" footer="0.31496062000000002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Nordeste</vt:lpstr>
      <vt:lpstr>Médio Alto Uruguai</vt:lpstr>
      <vt:lpstr>Norte</vt:lpstr>
      <vt:lpstr> Produção</vt:lpstr>
      <vt:lpstr>Alto da Serra do Botucaraí</vt:lpstr>
      <vt:lpstr>Rio da Várzea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Octavio Belarmino</cp:lastModifiedBy>
  <dcterms:created xsi:type="dcterms:W3CDTF">2020-05-19T21:36:40Z</dcterms:created>
  <dcterms:modified xsi:type="dcterms:W3CDTF">2021-06-16T00:30:21Z</dcterms:modified>
</cp:coreProperties>
</file>